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untaje Índice de Justica Elect" sheetId="1" r:id="rId4"/>
    <sheet state="visible" name="Ponderación IJES" sheetId="2" r:id="rId5"/>
    <sheet state="visible" name="Cálculo IJES" sheetId="3" r:id="rId6"/>
    <sheet state="visible" name="Cálculo indicadores varios" sheetId="4" r:id="rId7"/>
  </sheets>
  <definedNames/>
  <calcPr/>
</workbook>
</file>

<file path=xl/sharedStrings.xml><?xml version="1.0" encoding="utf-8"?>
<sst xmlns="http://schemas.openxmlformats.org/spreadsheetml/2006/main" count="1110" uniqueCount="337">
  <si>
    <t>Número</t>
  </si>
  <si>
    <t>Indicador</t>
  </si>
  <si>
    <t>Definición</t>
  </si>
  <si>
    <t>Baja California</t>
  </si>
  <si>
    <t>Puntaje Baja California</t>
  </si>
  <si>
    <t>Baja California Sur</t>
  </si>
  <si>
    <t>Puntaje Baja California Sur</t>
  </si>
  <si>
    <t>Campeche</t>
  </si>
  <si>
    <t>Puntaje Campeche</t>
  </si>
  <si>
    <t>Chihuahua</t>
  </si>
  <si>
    <t>Puntaje Chihuahua</t>
  </si>
  <si>
    <t xml:space="preserve">Colima </t>
  </si>
  <si>
    <t>Puntaje Colima</t>
  </si>
  <si>
    <t>Guerrero</t>
  </si>
  <si>
    <t>Puntaje Guerrero</t>
  </si>
  <si>
    <t>Michoacán</t>
  </si>
  <si>
    <t>Puntaje Michoacán</t>
  </si>
  <si>
    <t>Nayarit</t>
  </si>
  <si>
    <t>Puntaje Nayarit</t>
  </si>
  <si>
    <t>Nuevo León</t>
  </si>
  <si>
    <t>Puntaje Nuevo León</t>
  </si>
  <si>
    <t>Querétaro</t>
  </si>
  <si>
    <t>Puntaje Querétaro</t>
  </si>
  <si>
    <t xml:space="preserve">San Luis potosí </t>
  </si>
  <si>
    <t>Puntaje San Luis Potosí</t>
  </si>
  <si>
    <t>Sinaloa</t>
  </si>
  <si>
    <t>Puntaje Sinaloa</t>
  </si>
  <si>
    <t>Sonora</t>
  </si>
  <si>
    <t>Punatje Sonora</t>
  </si>
  <si>
    <t>Tlaxcala</t>
  </si>
  <si>
    <t>Puntaje Tlaxcala</t>
  </si>
  <si>
    <t>Zacatecas</t>
  </si>
  <si>
    <t>Puntaje Zacatecas</t>
  </si>
  <si>
    <t>1.1 Diseño institucional de órganos de justicia electoral (ORCE)</t>
  </si>
  <si>
    <t>1.1.1 Autonomía institucional</t>
  </si>
  <si>
    <t>1. Diseño o marco normativo del SRCE</t>
  </si>
  <si>
    <t>1.1.1.1</t>
  </si>
  <si>
    <t>Permanencia del órgano</t>
  </si>
  <si>
    <t>El periodo de los miembros del ORCE cúspide es para atender más de un proceso electoral</t>
  </si>
  <si>
    <t>Si</t>
  </si>
  <si>
    <t>No</t>
  </si>
  <si>
    <t>1.1.1.2</t>
  </si>
  <si>
    <t>Autonomía técnica</t>
  </si>
  <si>
    <t>Determinación de procedimientos internos de manera independiente</t>
  </si>
  <si>
    <t>1.1.1.3</t>
  </si>
  <si>
    <t>Autonomía normativa</t>
  </si>
  <si>
    <t>a) Atribuciones para regular (reglamentar) funcionamiento interno; b) atribuciones reglamentarias para establecer condiciones laborales de su personal</t>
  </si>
  <si>
    <t>a) Si ; b)Si</t>
  </si>
  <si>
    <t>a) Si ; b) Si</t>
  </si>
  <si>
    <t>1.1.1.4</t>
  </si>
  <si>
    <t>Establecimiento de jurisprudencia</t>
  </si>
  <si>
    <t>Atribuciones para establecer jurisprudencia o precedentes de cumplimiento obligatorio.</t>
  </si>
  <si>
    <t>1.1.1.5</t>
  </si>
  <si>
    <t>Autonomía financiera</t>
  </si>
  <si>
    <t>Atribuciones (o falta de atribuciones) para manejar su propio presupuesto.</t>
  </si>
  <si>
    <t>1.1.2 Independencia de integrantes del ORCE</t>
  </si>
  <si>
    <t>1.1.2.1</t>
  </si>
  <si>
    <t>Mecanismo de selección de los juzgadores</t>
  </si>
  <si>
    <t>Si en su selección participan los partidos de oposición</t>
  </si>
  <si>
    <t>1.1.2.2</t>
  </si>
  <si>
    <t>Requisitos profesionales para designación</t>
  </si>
  <si>
    <t>Si existen requisitos mínimos y relevantes para el perfil del puesto (Criterios de mérito)</t>
  </si>
  <si>
    <t>1.1.2.3</t>
  </si>
  <si>
    <t>Estabilidad en el cargo de los juzgadores</t>
  </si>
  <si>
    <t>Si los nombramientos cuentan con garantías para inamovilidad del cargo.</t>
  </si>
  <si>
    <t>1.1.2.4</t>
  </si>
  <si>
    <t>Incompatibilidades</t>
  </si>
  <si>
    <t>Existencia de incompatibilidades para asumir el cargo.</t>
  </si>
  <si>
    <t>1.1.2.5</t>
  </si>
  <si>
    <t>Protecciones frente a conflictos de interés</t>
  </si>
  <si>
    <t>a) Existencia de requisitos mínimos para evitar conflictos de interés en juzgadores; b) Existencia de mecanismos para sancionar conflictos de interés.</t>
  </si>
  <si>
    <t>a)Si ; b)Si</t>
  </si>
  <si>
    <t>Sí</t>
  </si>
  <si>
    <t>1.1.2.6</t>
  </si>
  <si>
    <t>Garantías para la integración del órgano con perspectiva de género</t>
  </si>
  <si>
    <t>Existencia de garantías para asegurar una integración con perspectiva de género.</t>
  </si>
  <si>
    <t>1.1.3 Régimen de rendición de cuentas</t>
  </si>
  <si>
    <t>1.1.3.1</t>
  </si>
  <si>
    <t>Transparencia en información pública, procedimientos y decisiones</t>
  </si>
  <si>
    <t>Información básica del ORCE en medios electrónicos. Información básica a identificar (Criterios). Estructura, composición, función, nombramiento.</t>
  </si>
  <si>
    <t>1.1.3.2</t>
  </si>
  <si>
    <t>Mecanismos públicos de rendición de cuentas</t>
  </si>
  <si>
    <t>a) Publicidad de sesiones ; b) Rendición de informes públicos (anuales o con otra periodicidad); c) Posibilidad de plantear solicitudes de transparencia.</t>
  </si>
  <si>
    <t>a)Si ; b)Si ; c)Si</t>
  </si>
  <si>
    <t>a) Si: b) Si ; c) Si</t>
  </si>
  <si>
    <t>a) Si ; b) No ; c) Si</t>
  </si>
  <si>
    <t>a) Si ; b) Si ; c) Si</t>
  </si>
  <si>
    <t>a) Si ; b) Si; c) Si</t>
  </si>
  <si>
    <t>1.1.3.3</t>
  </si>
  <si>
    <t>Régimen de responsabilidades</t>
  </si>
  <si>
    <t>Existencia de un procedimiento de responsabilidades (administrativas y/o penales para los integrantes del ORCE), para los casos de destitución, suspensión, o cualquier sanción para juzgadores.</t>
  </si>
  <si>
    <t>1.1.4 Profesionalismo</t>
  </si>
  <si>
    <t>1.1.4.1</t>
  </si>
  <si>
    <t>Existencia de servicio de carrera electoral</t>
  </si>
  <si>
    <t>Existencia de un servicio de carrera judicial o electoral.</t>
  </si>
  <si>
    <t>1.1.4.2</t>
  </si>
  <si>
    <t>Mecanismos de ingreso</t>
  </si>
  <si>
    <t>Existencia de un procedimiento para regular el ingreso al ORCE a partir de ciertos criterios específicos y/o concurso público.</t>
  </si>
  <si>
    <t xml:space="preserve">Si </t>
  </si>
  <si>
    <t>1.1.4.3</t>
  </si>
  <si>
    <t>Capacitación y formación del personal</t>
  </si>
  <si>
    <t>a) Existencia medios de formación y desarrollo permanente del staff del ORCE; b) Evidencia de cursos de capacitación y/o formación en el último año (evidencia registrada en la páguna web, concretamente en los informes de labores de los ORCEs)</t>
  </si>
  <si>
    <t>a) Si ; b) No</t>
  </si>
  <si>
    <t xml:space="preserve">a) Si ; b) Si </t>
  </si>
  <si>
    <t>1.1.4.4</t>
  </si>
  <si>
    <t>Evaluaciones</t>
  </si>
  <si>
    <t>Existencia de evaluaciones para el desempeño del personal del ORCE.</t>
  </si>
  <si>
    <t>1.1.4.5</t>
  </si>
  <si>
    <t>Estabilidad del personal</t>
  </si>
  <si>
    <t>Existencia de causas legales para la separación del personal del ORCE.</t>
  </si>
  <si>
    <t>1.2 Diseño de mecanismos de justicia electoral (para resolver conflictos electorales)</t>
  </si>
  <si>
    <t>1.2.1 Mecanismos formales</t>
  </si>
  <si>
    <t>1.2.1.1 Directos (sistema de medios de impugnación)</t>
  </si>
  <si>
    <t>1.2.1.1.1 Derecho de acceso a medios de impugnación</t>
  </si>
  <si>
    <t>1.2.1.1.1.1</t>
  </si>
  <si>
    <t>Universalidad</t>
  </si>
  <si>
    <t>Cualquier persona que se considere afectada tiene derecho a promover algún medio de impugnación para combatir el acto electoral que le agravia.</t>
  </si>
  <si>
    <t>1.2.1.1.1.2</t>
  </si>
  <si>
    <t>Derecho a recurso efectivo</t>
  </si>
  <si>
    <t>La resolución del medio de impugnación es susceptible de corregir de manera oportuna la afectación.</t>
  </si>
  <si>
    <t>1.2.1.1.1.3</t>
  </si>
  <si>
    <t>Derecho a un debido proceso</t>
  </si>
  <si>
    <t>La persona que se considera afectada tiene derecho a impugnar, a ser oída en sus alegatos, a ofrecer pruebas y a que su impugnación sea resuelta en un tiempo razonable. El debido proceso debe estar presente en todo proceso judicial e incluye los principios internacionales de presunción de inocencia, derecho a un juicio justo y derecho a la asistencia legal.</t>
  </si>
  <si>
    <t>1.2.1.1.1.4</t>
  </si>
  <si>
    <t>Gratuidad</t>
  </si>
  <si>
    <t>El servicio de justicia electoral es gratuito.</t>
  </si>
  <si>
    <t>1.2.1.1.2 Diseño de Medios de Impugnación</t>
  </si>
  <si>
    <t>1.2.1.1.2.1 Integralidad del sistema</t>
  </si>
  <si>
    <t>1.2.1.1.2.1.1 Control constitucional de leyes electorales</t>
  </si>
  <si>
    <t>1.2.1.1.2.1.1</t>
  </si>
  <si>
    <t>Concreto</t>
  </si>
  <si>
    <t>El SRCE prevé la posibilidad de que el ORCE competente analice no solo la legalidad sino la constitucionalidad del acto electoral impugnado.</t>
  </si>
  <si>
    <t>1.2.1.1.2.1.2</t>
  </si>
  <si>
    <t>Todo acto electoral es susceptible de impugnación</t>
  </si>
  <si>
    <t>No existe acto alguno del ORCE que escape al control jurisdiccional (constitucional y legal).</t>
  </si>
  <si>
    <t>1.2.1.1.2.1.3</t>
  </si>
  <si>
    <t>Control jurisdiccional de actos de autoridad electoral administrativa</t>
  </si>
  <si>
    <t>No existe acto alguno de autoridades electorales administrativas (OAE) que escapen al control de su regularidad (constitucional y legal).</t>
  </si>
  <si>
    <t>1.2.1.1.2.1.4</t>
  </si>
  <si>
    <t>Control jurisdiccional de actos de partidos políticos</t>
  </si>
  <si>
    <t xml:space="preserve">Capacidad del órgano electoral de resolver procedimientos relacionados a actos de partidos políticos.
</t>
  </si>
  <si>
    <t>1.2.1.1.2.2 Completitud del sistema</t>
  </si>
  <si>
    <t>1.2.1.1.2.2.1</t>
  </si>
  <si>
    <t>Corrige la irregularidad, sin afectar el resultado de la elección</t>
  </si>
  <si>
    <t>La resolución revoca, anula o modifica el acto irregular impugnado, sin afectar directamente el resultado electoral.</t>
  </si>
  <si>
    <t>1.2.1.1.2.2.2</t>
  </si>
  <si>
    <t>Corrige la irregularidad, afectando el resultado de la elección</t>
  </si>
  <si>
    <t>La resolución revoca, anula o modifica el acto irregular impugnado, afectando directamente el resultado electoral.</t>
  </si>
  <si>
    <t>1.2.1.1.2.2.3</t>
  </si>
  <si>
    <t>Efectos restitutorios en el ejercicio del derecho electoral involucrado</t>
  </si>
  <si>
    <t>La resolución de medio de impugnación es susceptible de restituir a la persona afectada en el goce o ejercicio de su derecho vulnerado.</t>
  </si>
  <si>
    <t>1.2.1.1.2.3 Oportunidad</t>
  </si>
  <si>
    <t>1.2.1.1.2.3.1</t>
  </si>
  <si>
    <t>Plazos razonables para impugnar</t>
  </si>
  <si>
    <t>Plazos indicados en la ley para presentación de una impugnación electoral (plazos suficientes: definidos por abajo o por encima de los plazos para la justicia federal).</t>
  </si>
  <si>
    <t>1.2.1.2 Indirectos</t>
  </si>
  <si>
    <t>1.2.1.2.1 Sistema de responsabilidad penal (medios sancionatorios)</t>
  </si>
  <si>
    <t>1.2.1.2.1.1</t>
  </si>
  <si>
    <t>Existencia de un sistema de responsabilidades penal</t>
  </si>
  <si>
    <t>Existencia o no de un sistema de responsabilidad penal.</t>
  </si>
  <si>
    <t>1.2.1.2.2 Sistema de responsabilidades administrativas (medios reparatorios y sancionatorios)</t>
  </si>
  <si>
    <t>1.2.1.2.2.1</t>
  </si>
  <si>
    <t>Existencia de un sistema de responsabilidades administrativas</t>
  </si>
  <si>
    <t>Existencia o no de sistema de responsabilidades administrativas.</t>
  </si>
  <si>
    <t>1.2.2 Mecanismos informales de resolución de conflictos electorales</t>
  </si>
  <si>
    <t>1.2.2.1 Existencia de mecanismos alternativos de resolución de disputas</t>
  </si>
  <si>
    <t>1.2.2.1.1</t>
  </si>
  <si>
    <t>Órgano administrativo</t>
  </si>
  <si>
    <t>Existencia o no de mecanismos alternativos en órgano administrativo.</t>
  </si>
  <si>
    <t xml:space="preserve">No </t>
  </si>
  <si>
    <t>1.2.2.1.2</t>
  </si>
  <si>
    <t>Órgano jurisdiccional</t>
  </si>
  <si>
    <t>Existencia o no de mecanismos alternativos en ORCE.</t>
  </si>
  <si>
    <t>1.2.2.1.3</t>
  </si>
  <si>
    <t>Otros/mecanismos ad hoc</t>
  </si>
  <si>
    <t>Existencia o no de mecanismos alternativos ad hoc en sistema de justicia electoral.</t>
  </si>
  <si>
    <t>2. Funcionamiento de los ORCE</t>
  </si>
  <si>
    <t>2.1 Eficiencia</t>
  </si>
  <si>
    <t>2.1.1 Uso del sistema de medios</t>
  </si>
  <si>
    <t>2.1.1.1</t>
  </si>
  <si>
    <t>Uso del sistema en el periodo electoral</t>
  </si>
  <si>
    <t>Empleo del recurso legal para resolver disputas electorales.</t>
  </si>
  <si>
    <t>2.1.2 Uso del recurso</t>
  </si>
  <si>
    <t>2.1.3</t>
  </si>
  <si>
    <t>Asuntos recibidos</t>
  </si>
  <si>
    <t>Impugnaciones presentadas a los resultados electorales ante el ORCE en la última elección.</t>
  </si>
  <si>
    <t>29 de 167 (17,3%)</t>
  </si>
  <si>
    <t>11 de 117 (9,4%)</t>
  </si>
  <si>
    <t>40 de 167 (23,9%)</t>
  </si>
  <si>
    <t>154 de 523 (29,4%)</t>
  </si>
  <si>
    <t>16 de 99 (16,1%)</t>
  </si>
  <si>
    <t>38 de 310 (12,2%)</t>
  </si>
  <si>
    <t>89 de 455 (19,5%)</t>
  </si>
  <si>
    <t>21 de 196 (10,7%)</t>
  </si>
  <si>
    <t>69 de 585 (11,7%)</t>
  </si>
  <si>
    <t>22 de 448 (4.9%)</t>
  </si>
  <si>
    <t>38 de 410 (9,2%)</t>
  </si>
  <si>
    <t>6 de 119 (5%)</t>
  </si>
  <si>
    <t>8 de 258 (3,1%)</t>
  </si>
  <si>
    <t>2 de 135 (1.4%)</t>
  </si>
  <si>
    <t>8 de 306 (2,6%)</t>
  </si>
  <si>
    <t xml:space="preserve">Se inviritó </t>
  </si>
  <si>
    <t>2.1.4</t>
  </si>
  <si>
    <t>Asuntos resueltos de fondo vs. desechados</t>
  </si>
  <si>
    <t>Asuntos resueltos de fondo vs. desechados.</t>
  </si>
  <si>
    <t>0 de 13 (0%)</t>
  </si>
  <si>
    <t>1 de 9 (11,11%)</t>
  </si>
  <si>
    <t>1 de 13 (7,69%)</t>
  </si>
  <si>
    <t>15 de 55 (27,27%)</t>
  </si>
  <si>
    <t>8 de 15 (53,33%)</t>
  </si>
  <si>
    <t>9 de 33 (27,27%)</t>
  </si>
  <si>
    <t>20 de 55 (36,36%)</t>
  </si>
  <si>
    <t>4 de 20 (20%)</t>
  </si>
  <si>
    <t>0 de 47 (100%)</t>
  </si>
  <si>
    <t>8 de 45 (17,7%)</t>
  </si>
  <si>
    <t>9 de 40 (22,5%)</t>
  </si>
  <si>
    <t>3 de 11 (27,27%)</t>
  </si>
  <si>
    <t>6 de 25 (24%)</t>
  </si>
  <si>
    <t>3 de 14 (21,42%)</t>
  </si>
  <si>
    <t>3 de 15 (20%)</t>
  </si>
  <si>
    <t>2.1.5</t>
  </si>
  <si>
    <t>Tiempos de resolución</t>
  </si>
  <si>
    <t>Promedio de días de resolución durante el periodo.</t>
  </si>
  <si>
    <t>2.2.1</t>
  </si>
  <si>
    <t>Firmeza de sentencias</t>
  </si>
  <si>
    <t>Proporción de las sentencias revocadas respecto a las que son impugnadas ante las instancias superiores.</t>
  </si>
  <si>
    <t>8 de 13 impugnadas; 3 revocadas (37,5%)</t>
  </si>
  <si>
    <t>1 revocada de 2 impugnadas (50%)</t>
  </si>
  <si>
    <t>1 revocada de 13 impugnadas (7,69%)</t>
  </si>
  <si>
    <t>13 impugnadas de 55 (23,63%)</t>
  </si>
  <si>
    <t>4 impugnadas de 15, 3 revocadas (75%)</t>
  </si>
  <si>
    <t>18 impugnadas de 33, 2 revocadas (11,1%)</t>
  </si>
  <si>
    <t>5 revocadas de 15 impugnadas (30%)</t>
  </si>
  <si>
    <t>5 impugnadas, 3 revocadas (60%)</t>
  </si>
  <si>
    <t>9 impugnadas de 47, 2 revocadas (22,2%)</t>
  </si>
  <si>
    <t>9 impugnadas, 4 revocadas (44,4%)</t>
  </si>
  <si>
    <t>20 impugnadas de 40, 5 revocadas (25%)</t>
  </si>
  <si>
    <t>7 impugnadas, 3 revocadas (42,8%)</t>
  </si>
  <si>
    <t>7 impugnadas, 0 revocadas (0%)</t>
  </si>
  <si>
    <t>0 impugnadas (0%)</t>
  </si>
  <si>
    <t>5 impugnadas, 1 revocada, 1 modificada de 15 (20%)</t>
  </si>
  <si>
    <t>2.2.2</t>
  </si>
  <si>
    <t>Accesibilidad de actores</t>
  </si>
  <si>
    <t>Proporción de los juicios ciudadanos que reciben sentencia de fondo.</t>
  </si>
  <si>
    <t>2 de 2 (100%)</t>
  </si>
  <si>
    <t>6 de 6 (100%)</t>
  </si>
  <si>
    <t>2 de 9 (22,22%)</t>
  </si>
  <si>
    <t>0 de 1 (0%)</t>
  </si>
  <si>
    <t>15 de fondo de 20 (75%)</t>
  </si>
  <si>
    <t>6 de 18 (33,33%)</t>
  </si>
  <si>
    <t>1 de 2 (50%)</t>
  </si>
  <si>
    <t>12 de 17 (70,58%)</t>
  </si>
  <si>
    <t>12 de 20 (60%)</t>
  </si>
  <si>
    <t>2 de 6 (33,33%)</t>
  </si>
  <si>
    <t>2 de 5 (40%)</t>
  </si>
  <si>
    <t>4 de 5 (90%)</t>
  </si>
  <si>
    <t>2.2.3</t>
  </si>
  <si>
    <t>Transparencia en resoluciones</t>
  </si>
  <si>
    <t>Existencia de un portal en el que el/la ciudadano/a pueda acceder a la publicación de la sentencia.</t>
  </si>
  <si>
    <t>2.2.4</t>
  </si>
  <si>
    <t>Funcionamiento del debido proceso legal</t>
  </si>
  <si>
    <t>Porcentaje de las sentencias del ORCE que son impugnadas ante las instancias superiores.</t>
  </si>
  <si>
    <t>3 revocadas, 1 por cuestiones procesales (33,3%)</t>
  </si>
  <si>
    <t>1 de 1 (100%)</t>
  </si>
  <si>
    <t>0 de 13</t>
  </si>
  <si>
    <t>1 de 3 revocada por cuestiones procesales</t>
  </si>
  <si>
    <t>1 de 2 revocada por cuestiones procesales</t>
  </si>
  <si>
    <t>3 de 5 (60%)</t>
  </si>
  <si>
    <t>3 de 5 revocadas por cuestiones procesales</t>
  </si>
  <si>
    <t>0 de 2 (0%)</t>
  </si>
  <si>
    <t>1 de 4 (25%)</t>
  </si>
  <si>
    <t>1 de 5 (20%)</t>
  </si>
  <si>
    <t>3 de 3 (100%)</t>
  </si>
  <si>
    <t>0 revocadas</t>
  </si>
  <si>
    <t>0 impugnadas</t>
  </si>
  <si>
    <t>0 de 5 (0%)</t>
  </si>
  <si>
    <t>2.3 Apego a estándares internacionales</t>
  </si>
  <si>
    <t>2.3.1</t>
  </si>
  <si>
    <t>Aplicación de instrumentos internacionales de derechos humanos en materia político-electoral (sistema universal)</t>
  </si>
  <si>
    <t>Indicador que identifica si el ORCE emplea en sus resoluciones los instrumentos universales de derechos humanos en materia político-electoral y sí ha reconocido o no el órgano encargado de su interpretación o aplicación. Incluyen: 1) Declaración Universal de Derechos Humanos (DUDH) de 1948; 2) Pacto Internacional de Derechos Civiles y Políticos de 1996; 3) Convención de las Naciones Unidas Contra la Corrupción (CNUCC) de 2005.</t>
  </si>
  <si>
    <t>2.3.2</t>
  </si>
  <si>
    <t>Aplicación de instrumentos internacionales de derechos humanos en materia político-electoral (sistema regional)</t>
  </si>
  <si>
    <t>Indicador que identifica si el ORCE emplea en sus resoluciones los instrumentos regionales de derechos humanos en materia político-electoral y si ha reconocido o no el órgano encargado de su interpretación o aplicación. Incluyen: 1) Convenio Europeo para la Protección de los Derechos Humanos y de las Libertades Fundamentales (también conocido como Convención Europea de Derechos Humanos, CEDH) de 1950; 2) Convención Americana sobre Derechos Humanos (CADH) de 1969; 3) Carta Africana de Derechos Humanos y de los Pueblos (CADHP) de 1981</t>
  </si>
  <si>
    <t>2.3.3</t>
  </si>
  <si>
    <t>Aplicación de instrumentos internacionales de derechos humanos para grupos subrepresentados y vulnerables (convenios y pactos específicos)</t>
  </si>
  <si>
    <t>Indicador que identifica si el ORCE emplea en sus resoluciones los convenios y pactos específicos, entre los que se destacan: Convención sobre la eliminación de todas las formas de discriminación contra la mujer (CEDAW, por sus siglas en inglés) de 1979, Convención sobre los Derechos de las Personas con Discapacidad (CDPD) de 2006, Declaración de las Naciones Unidas sobre los Derechos de los Pueblos Indígenas (DNUDPI) de 2007, Convenio 169 de la Organización Internacional del Trabajo sobre Pueblos Indígenas y Tribales.</t>
  </si>
  <si>
    <t>3. Régimen político-electoral</t>
  </si>
  <si>
    <t>Tipo de régimen político</t>
  </si>
  <si>
    <t>Nivel de la calidad de la democracia en el ámbito estatal</t>
  </si>
  <si>
    <t>Derechos civiles y políticos</t>
  </si>
  <si>
    <t>El nivel de respeto a los derechos políticos y civiles</t>
  </si>
  <si>
    <t>Nivel de corrupción</t>
  </si>
  <si>
    <t>Ausencia de corrupción</t>
  </si>
  <si>
    <t>90,4</t>
  </si>
  <si>
    <t>Se invirtió</t>
  </si>
  <si>
    <t>Estado de Derecho</t>
  </si>
  <si>
    <t>Fortaleza del Estado de Derecho</t>
  </si>
  <si>
    <t>Participación Política</t>
  </si>
  <si>
    <t>Nivel de participación electoral en la entidad federativa</t>
  </si>
  <si>
    <t>51,15%%</t>
  </si>
  <si>
    <t>Institucionalización del sistema de partidos</t>
  </si>
  <si>
    <t>El nivel de la institucionalización del sistema de partidos</t>
  </si>
  <si>
    <t>Confianza en las instituciones electorales</t>
  </si>
  <si>
    <t>Nivel de confianza ciudadana en las autoridades electorales.</t>
  </si>
  <si>
    <t>Nivel de integridad electoral</t>
  </si>
  <si>
    <t>Nivel de integridad electoral por entidad federativa</t>
  </si>
  <si>
    <t xml:space="preserve"> Total por entidad:
(de 55 items) </t>
  </si>
  <si>
    <t>Ponderación: 30-40-30</t>
  </si>
  <si>
    <t>Colima</t>
  </si>
  <si>
    <t>San Luis Potosí</t>
  </si>
  <si>
    <t>Diseño normativo</t>
  </si>
  <si>
    <t>Funcionamiento del SRCE</t>
  </si>
  <si>
    <t>Régimen político</t>
  </si>
  <si>
    <t xml:space="preserve">Total </t>
  </si>
  <si>
    <t>Total:</t>
  </si>
  <si>
    <t>Indicador 2.2.1</t>
  </si>
  <si>
    <t>Indicador 2.1.3</t>
  </si>
  <si>
    <t>Indicador 2.2.2</t>
  </si>
  <si>
    <t>Entidad</t>
  </si>
  <si>
    <t>Porcentaje</t>
  </si>
  <si>
    <t>Puntuación</t>
  </si>
  <si>
    <t xml:space="preserve">Michoacán </t>
  </si>
  <si>
    <t xml:space="preserve">Nuevo León </t>
  </si>
  <si>
    <t xml:space="preserve">San Luis Potosí </t>
  </si>
  <si>
    <t xml:space="preserve">Tlaxcala </t>
  </si>
  <si>
    <t xml:space="preserve">Máx. </t>
  </si>
  <si>
    <t xml:space="preserve">Mín. </t>
  </si>
  <si>
    <t xml:space="preserve">Rango: </t>
  </si>
  <si>
    <t>Indicador 2.1.5</t>
  </si>
  <si>
    <t>Indicador 2.1.4</t>
  </si>
  <si>
    <t>San Luis potosí</t>
  </si>
  <si>
    <t>Puntaje Zcatecas</t>
  </si>
  <si>
    <t>Máx</t>
  </si>
  <si>
    <t>Mín</t>
  </si>
  <si>
    <t>23.44</t>
  </si>
  <si>
    <t>Rango</t>
  </si>
  <si>
    <t>58.93</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</si>
</sst>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
  </numFmts>
  <fonts count="18">
    <font>
      <sz val="10.0"/>
      <color rgb="FF000000"/>
      <name val="Arial"/>
    </font>
    <font>
      <b/>
      <sz val="10.0"/>
      <color rgb="FFFFFFFF"/>
      <name val="Arial Narrow"/>
    </font>
    <font>
      <sz val="10.0"/>
      <color theme="1"/>
      <name val="Arial"/>
    </font>
    <font/>
    <font>
      <b/>
      <i/>
      <sz val="10.0"/>
      <color rgb="FF000000"/>
      <name val="Arial Narrow"/>
    </font>
    <font>
      <sz val="10.0"/>
      <color rgb="FF000000"/>
      <name val="Arial Narrow"/>
    </font>
    <font>
      <color theme="1"/>
      <name val="&quot;Arial Narrow&quot;"/>
    </font>
    <font>
      <i/>
      <sz val="10.0"/>
      <color rgb="FF000000"/>
      <name val="Arial Narrow"/>
    </font>
    <font>
      <color theme="1"/>
      <name val="Arial"/>
    </font>
    <font>
      <sz val="10.0"/>
      <color theme="1"/>
      <name val="Arial Narrow"/>
    </font>
    <font>
      <color rgb="FF000000"/>
      <name val="Arial Narrow"/>
    </font>
    <font>
      <b/>
      <sz val="10.0"/>
      <color rgb="FFFFFFFF"/>
      <name val="Arial"/>
    </font>
    <font>
      <b/>
      <sz val="10.0"/>
      <color theme="0"/>
      <name val="Arial"/>
    </font>
    <font>
      <b/>
      <sz val="10.0"/>
      <color theme="0"/>
      <name val="Arial Narrow"/>
    </font>
    <font>
      <b/>
      <color theme="1"/>
      <name val="Arial"/>
    </font>
    <font>
      <b/>
      <sz val="10.0"/>
      <color rgb="FF000000"/>
      <name val="Arial Narrow"/>
    </font>
    <font>
      <b/>
      <color theme="1"/>
      <name val="&quot;Arial Narrow&quot;"/>
    </font>
    <font>
      <b/>
      <sz val="10.0"/>
      <color theme="1"/>
      <name val="Arial"/>
    </font>
  </fonts>
  <fills count="12">
    <fill>
      <patternFill patternType="none"/>
    </fill>
    <fill>
      <patternFill patternType="lightGray"/>
    </fill>
    <fill>
      <patternFill patternType="solid">
        <fgColor rgb="FF073763"/>
        <bgColor rgb="FF073763"/>
      </patternFill>
    </fill>
    <fill>
      <patternFill patternType="solid">
        <fgColor rgb="FF2E74B5"/>
        <bgColor rgb="FF2E74B5"/>
      </patternFill>
    </fill>
    <fill>
      <patternFill patternType="solid">
        <fgColor rgb="FF9CC2E5"/>
        <bgColor rgb="FF9CC2E5"/>
      </patternFill>
    </fill>
    <fill>
      <patternFill patternType="solid">
        <fgColor rgb="FF305496"/>
        <bgColor rgb="FF305496"/>
      </patternFill>
    </fill>
    <fill>
      <patternFill patternType="solid">
        <fgColor rgb="FFDEEAF6"/>
        <bgColor rgb="FFDEEAF6"/>
      </patternFill>
    </fill>
    <fill>
      <patternFill patternType="solid">
        <fgColor rgb="FFF3F3F3"/>
        <bgColor rgb="FFF3F3F3"/>
      </patternFill>
    </fill>
    <fill>
      <patternFill patternType="solid">
        <fgColor rgb="FFFFFFFF"/>
        <bgColor rgb="FFFFFFFF"/>
      </patternFill>
    </fill>
    <fill>
      <patternFill patternType="solid">
        <fgColor rgb="FF0B5394"/>
        <bgColor rgb="FF0B5394"/>
      </patternFill>
    </fill>
    <fill>
      <patternFill patternType="solid">
        <fgColor rgb="FFB6D7A8"/>
        <bgColor rgb="FFB6D7A8"/>
      </patternFill>
    </fill>
    <fill>
      <patternFill patternType="solid">
        <fgColor rgb="FFD9EAD3"/>
        <bgColor rgb="FFD9EAD3"/>
      </patternFill>
    </fill>
  </fills>
  <borders count="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bottom/>
    </border>
  </borders>
  <cellStyleXfs count="1">
    <xf borderId="0" fillId="0" fontId="0" numFmtId="0" applyAlignment="1" applyFont="1"/>
  </cellStyleXfs>
  <cellXfs count="7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2" fontId="1" numFmtId="0" xfId="0" applyAlignment="1" applyBorder="1" applyFont="1">
      <alignment horizontal="center" readingOrder="0" shrinkToFit="0" vertical="center" wrapText="1"/>
    </xf>
    <xf borderId="0" fillId="0" fontId="2" numFmtId="0" xfId="0" applyFont="1"/>
    <xf borderId="2" fillId="3" fontId="1" numFmtId="0" xfId="0" applyBorder="1" applyFill="1" applyFont="1"/>
    <xf borderId="3" fillId="0" fontId="3" numFmtId="0" xfId="0" applyBorder="1" applyFont="1"/>
    <xf borderId="4" fillId="0" fontId="3" numFmtId="0" xfId="0" applyBorder="1" applyFont="1"/>
    <xf borderId="2" fillId="4" fontId="4" numFmtId="0" xfId="0" applyBorder="1" applyFill="1" applyFont="1"/>
    <xf borderId="2" fillId="5" fontId="1" numFmtId="0" xfId="0" applyBorder="1" applyFill="1" applyFont="1"/>
    <xf borderId="1" fillId="0" fontId="5" numFmtId="0" xfId="0" applyAlignment="1" applyBorder="1" applyFont="1">
      <alignment shrinkToFit="0" wrapText="1"/>
    </xf>
    <xf borderId="1" fillId="0" fontId="5" numFmtId="0" xfId="0" applyAlignment="1" applyBorder="1" applyFont="1">
      <alignment shrinkToFit="0" vertical="top" wrapText="1"/>
    </xf>
    <xf borderId="1" fillId="0" fontId="6" numFmtId="0" xfId="0" applyAlignment="1" applyBorder="1" applyFont="1">
      <alignment horizontal="center" shrinkToFit="0" wrapText="1"/>
    </xf>
    <xf borderId="1" fillId="0" fontId="6" numFmtId="0" xfId="0" applyAlignment="1" applyBorder="1" applyFont="1">
      <alignment horizontal="center" readingOrder="0" shrinkToFit="0" wrapText="1"/>
    </xf>
    <xf borderId="1" fillId="0" fontId="6" numFmtId="0" xfId="0" applyAlignment="1" applyBorder="1" applyFont="1">
      <alignment horizontal="center" shrinkToFit="0" wrapText="1"/>
    </xf>
    <xf borderId="2" fillId="4" fontId="4" numFmtId="0" xfId="0" applyAlignment="1" applyBorder="1" applyFont="1">
      <alignment shrinkToFit="0" wrapText="1"/>
    </xf>
    <xf borderId="0" fillId="0" fontId="2" numFmtId="0" xfId="0" applyAlignment="1" applyFont="1">
      <alignment readingOrder="0"/>
    </xf>
    <xf borderId="2" fillId="3" fontId="1" numFmtId="0" xfId="0" applyAlignment="1" applyBorder="1" applyFont="1">
      <alignment shrinkToFit="0" wrapText="1"/>
    </xf>
    <xf borderId="2" fillId="6" fontId="5" numFmtId="0" xfId="0" applyAlignment="1" applyBorder="1" applyFill="1" applyFont="1">
      <alignment shrinkToFit="0" wrapText="1"/>
    </xf>
    <xf borderId="2" fillId="7" fontId="7" numFmtId="0" xfId="0" applyAlignment="1" applyBorder="1" applyFill="1" applyFont="1">
      <alignment shrinkToFit="0" wrapText="1"/>
    </xf>
    <xf borderId="2" fillId="7" fontId="5" numFmtId="0" xfId="0" applyAlignment="1" applyBorder="1" applyFont="1">
      <alignment shrinkToFit="0" wrapText="1"/>
    </xf>
    <xf borderId="2" fillId="6" fontId="7" numFmtId="0" xfId="0" applyAlignment="1" applyBorder="1" applyFont="1">
      <alignment shrinkToFit="0" wrapText="1"/>
    </xf>
    <xf borderId="2" fillId="5" fontId="1" numFmtId="0" xfId="0" applyAlignment="1" applyBorder="1" applyFont="1">
      <alignment shrinkToFit="0" wrapText="1"/>
    </xf>
    <xf borderId="1" fillId="0" fontId="6" numFmtId="4" xfId="0" applyAlignment="1" applyBorder="1" applyFont="1" applyNumberFormat="1">
      <alignment horizontal="center" readingOrder="0" shrinkToFit="0" wrapText="1"/>
    </xf>
    <xf borderId="1" fillId="0" fontId="6" numFmtId="4" xfId="0" applyAlignment="1" applyBorder="1" applyFont="1" applyNumberFormat="1">
      <alignment horizontal="center" shrinkToFit="0" wrapText="1"/>
    </xf>
    <xf borderId="1" fillId="0" fontId="6" numFmtId="2" xfId="0" applyAlignment="1" applyBorder="1" applyFont="1" applyNumberFormat="1">
      <alignment horizontal="center" readingOrder="0" shrinkToFit="0" wrapText="1"/>
    </xf>
    <xf borderId="1" fillId="0" fontId="6" numFmtId="2" xfId="0" applyAlignment="1" applyBorder="1" applyFont="1" applyNumberFormat="1">
      <alignment horizontal="center" shrinkToFit="0" wrapText="1"/>
    </xf>
    <xf borderId="1" fillId="0" fontId="5" numFmtId="0" xfId="0" applyAlignment="1" applyBorder="1" applyFont="1">
      <alignment readingOrder="0" shrinkToFit="0" vertical="top" wrapText="1"/>
    </xf>
    <xf borderId="1" fillId="0" fontId="5" numFmtId="0" xfId="0" applyAlignment="1" applyBorder="1" applyFont="1">
      <alignment readingOrder="0" shrinkToFit="0" vertical="top" wrapText="1"/>
    </xf>
    <xf borderId="0" fillId="0" fontId="8" numFmtId="2" xfId="0" applyAlignment="1" applyFont="1" applyNumberFormat="1">
      <alignment horizontal="center"/>
    </xf>
    <xf borderId="1" fillId="0" fontId="6" numFmtId="4" xfId="0" applyAlignment="1" applyBorder="1" applyFont="1" applyNumberFormat="1">
      <alignment horizontal="center" shrinkToFit="0" vertical="top" wrapText="1"/>
    </xf>
    <xf borderId="0" fillId="0" fontId="8" numFmtId="2" xfId="0" applyAlignment="1" applyFont="1" applyNumberFormat="1">
      <alignment horizontal="center" readingOrder="0"/>
    </xf>
    <xf borderId="1" fillId="0" fontId="6" numFmtId="0" xfId="0" applyAlignment="1" applyBorder="1" applyFont="1">
      <alignment horizontal="center" readingOrder="0" shrinkToFit="0" vertical="bottom" wrapText="1"/>
    </xf>
    <xf borderId="1" fillId="0" fontId="8" numFmtId="2" xfId="0" applyAlignment="1" applyBorder="1" applyFont="1" applyNumberFormat="1">
      <alignment horizontal="center"/>
    </xf>
    <xf borderId="1" fillId="0" fontId="5" numFmtId="164" xfId="0" applyAlignment="1" applyBorder="1" applyFont="1" applyNumberFormat="1">
      <alignment horizontal="left" readingOrder="0" shrinkToFit="0" vertical="top" wrapText="1"/>
    </xf>
    <xf borderId="1" fillId="0" fontId="5" numFmtId="0" xfId="0" applyAlignment="1" applyBorder="1" applyFont="1">
      <alignment horizontal="left" shrinkToFit="0" vertical="top" wrapText="1"/>
    </xf>
    <xf borderId="1" fillId="0" fontId="9" numFmtId="0" xfId="0" applyAlignment="1" applyBorder="1" applyFont="1">
      <alignment horizontal="left" readingOrder="0" shrinkToFit="0" vertical="top" wrapText="1"/>
    </xf>
    <xf borderId="1" fillId="0" fontId="5" numFmtId="0" xfId="0" applyAlignment="1" applyBorder="1" applyFont="1">
      <alignment horizontal="left" readingOrder="0" shrinkToFit="0" vertical="top" wrapText="1"/>
    </xf>
    <xf borderId="1" fillId="0" fontId="6" numFmtId="10" xfId="0" applyAlignment="1" applyBorder="1" applyFont="1" applyNumberFormat="1">
      <alignment horizontal="center" readingOrder="0" shrinkToFit="0" wrapText="1"/>
    </xf>
    <xf borderId="1" fillId="0" fontId="6" numFmtId="10" xfId="0" applyAlignment="1" applyBorder="1" applyFont="1" applyNumberFormat="1">
      <alignment horizontal="center" shrinkToFit="0" wrapText="1"/>
    </xf>
    <xf borderId="1" fillId="0" fontId="6" numFmtId="0" xfId="0" applyAlignment="1" applyBorder="1" applyFont="1">
      <alignment horizontal="center" readingOrder="0"/>
    </xf>
    <xf borderId="1" fillId="0" fontId="6" numFmtId="10" xfId="0" applyAlignment="1" applyBorder="1" applyFont="1" applyNumberFormat="1">
      <alignment horizontal="center"/>
    </xf>
    <xf borderId="1" fillId="8" fontId="10" numFmtId="0" xfId="0" applyAlignment="1" applyBorder="1" applyFill="1" applyFont="1">
      <alignment horizontal="left" readingOrder="0" vertical="top"/>
    </xf>
    <xf borderId="1" fillId="0" fontId="6" numFmtId="9" xfId="0" applyAlignment="1" applyBorder="1" applyFont="1" applyNumberFormat="1">
      <alignment horizontal="center" shrinkToFit="0" wrapText="1"/>
    </xf>
    <xf borderId="0" fillId="0" fontId="2" numFmtId="0" xfId="0" applyAlignment="1" applyFont="1">
      <alignment vertical="top"/>
    </xf>
    <xf borderId="5" fillId="9" fontId="11" numFmtId="0" xfId="0" applyAlignment="1" applyBorder="1" applyFill="1" applyFont="1">
      <alignment horizontal="right" readingOrder="0" vertical="top"/>
    </xf>
    <xf borderId="0" fillId="0" fontId="2" numFmtId="0" xfId="0" applyAlignment="1" applyFont="1">
      <alignment horizontal="center" vertical="center"/>
    </xf>
    <xf borderId="0" fillId="5" fontId="12" numFmtId="0" xfId="0" applyAlignment="1" applyFont="1">
      <alignment horizontal="center" readingOrder="0" vertical="center"/>
    </xf>
    <xf borderId="0" fillId="0" fontId="12" numFmtId="0" xfId="0" applyAlignment="1" applyFont="1">
      <alignment horizontal="center" vertical="center"/>
    </xf>
    <xf borderId="0" fillId="0" fontId="12" numFmtId="0" xfId="0" applyAlignment="1" applyFont="1">
      <alignment horizontal="center" readingOrder="0" vertical="center"/>
    </xf>
    <xf borderId="0" fillId="5" fontId="13" numFmtId="0" xfId="0" applyAlignment="1" applyFont="1">
      <alignment horizontal="center" readingOrder="0" vertical="center"/>
    </xf>
    <xf borderId="0" fillId="0" fontId="13" numFmtId="0" xfId="0" applyAlignment="1" applyFont="1">
      <alignment horizontal="center" vertical="center"/>
    </xf>
    <xf borderId="0" fillId="0" fontId="9" numFmtId="0" xfId="0" applyAlignment="1" applyFont="1">
      <alignment vertical="center"/>
    </xf>
    <xf borderId="0" fillId="0" fontId="2" numFmtId="0" xfId="0" applyAlignment="1" applyFont="1">
      <alignment horizontal="center" readingOrder="0" vertical="center"/>
    </xf>
    <xf borderId="0" fillId="0" fontId="9" numFmtId="0" xfId="0" applyAlignment="1" applyFont="1">
      <alignment vertical="center"/>
    </xf>
    <xf borderId="0" fillId="0" fontId="0" numFmtId="0" xfId="0" applyAlignment="1" applyFont="1">
      <alignment vertical="top"/>
    </xf>
    <xf borderId="0" fillId="10" fontId="14" numFmtId="0" xfId="0" applyAlignment="1" applyFill="1" applyFont="1">
      <alignment readingOrder="0" vertical="bottom"/>
    </xf>
    <xf borderId="1" fillId="11" fontId="14" numFmtId="0" xfId="0" applyAlignment="1" applyBorder="1" applyFill="1" applyFont="1">
      <alignment horizontal="center" readingOrder="0" shrinkToFit="0" vertical="center" wrapText="1"/>
    </xf>
    <xf borderId="1" fillId="10" fontId="14" numFmtId="0" xfId="0" applyAlignment="1" applyBorder="1" applyFont="1">
      <alignment vertical="bottom"/>
    </xf>
    <xf borderId="0" fillId="0" fontId="8" numFmtId="2" xfId="0" applyAlignment="1" applyFont="1" applyNumberFormat="1">
      <alignment readingOrder="0"/>
    </xf>
    <xf borderId="0" fillId="0" fontId="8" numFmtId="2" xfId="0" applyFont="1" applyNumberFormat="1"/>
    <xf borderId="1" fillId="11" fontId="8" numFmtId="2" xfId="0" applyAlignment="1" applyBorder="1" applyFont="1" applyNumberFormat="1">
      <alignment horizontal="right" vertical="bottom"/>
    </xf>
    <xf borderId="1" fillId="11" fontId="14" numFmtId="2" xfId="0" applyAlignment="1" applyBorder="1" applyFont="1" applyNumberFormat="1">
      <alignment horizontal="right" vertical="bottom"/>
    </xf>
    <xf borderId="1" fillId="6" fontId="15" numFmtId="0" xfId="0" applyAlignment="1" applyBorder="1" applyFont="1">
      <alignment horizontal="right" readingOrder="0" shrinkToFit="0" wrapText="1"/>
    </xf>
    <xf borderId="1" fillId="6" fontId="16" numFmtId="4" xfId="0" applyAlignment="1" applyBorder="1" applyFont="1" applyNumberFormat="1">
      <alignment horizontal="center" readingOrder="0" shrinkToFit="0" wrapText="1"/>
    </xf>
    <xf borderId="1" fillId="0" fontId="8" numFmtId="2" xfId="0" applyAlignment="1" applyBorder="1" applyFont="1" applyNumberFormat="1">
      <alignment horizontal="center" readingOrder="0"/>
    </xf>
    <xf borderId="0" fillId="6" fontId="17" numFmtId="4" xfId="0" applyAlignment="1" applyFont="1" applyNumberFormat="1">
      <alignment horizontal="center" vertical="center"/>
    </xf>
    <xf borderId="0" fillId="6" fontId="17" numFmtId="0" xfId="0" applyAlignment="1" applyFont="1">
      <alignment horizontal="center" vertical="center"/>
    </xf>
    <xf borderId="0" fillId="0" fontId="14" numFmtId="0" xfId="0" applyAlignment="1" applyFont="1">
      <alignment readingOrder="0"/>
    </xf>
    <xf borderId="0" fillId="0" fontId="8" numFmtId="0" xfId="0" applyAlignment="1" applyFont="1">
      <alignment readingOrder="0"/>
    </xf>
    <xf borderId="0" fillId="0" fontId="8" numFmtId="0" xfId="0" applyFont="1"/>
    <xf borderId="0" fillId="0" fontId="14" numFmtId="0" xfId="0" applyAlignment="1" applyFont="1">
      <alignment horizontal="righ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6.0"/>
    <col customWidth="1" min="2" max="2" width="23.29"/>
    <col customWidth="1" min="3" max="3" width="42.43"/>
    <col customWidth="1" min="4" max="8" width="14.43"/>
    <col customWidth="1" min="23" max="33" width="14.43"/>
  </cols>
  <sheetData>
    <row r="1" ht="37.5" customHeight="1">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3"/>
      <c r="AI1" s="3"/>
      <c r="AJ1" s="3"/>
      <c r="AK1" s="3"/>
      <c r="AL1" s="3"/>
      <c r="AM1" s="3"/>
      <c r="AN1" s="3"/>
      <c r="AO1" s="3"/>
      <c r="AP1" s="3"/>
      <c r="AQ1" s="3"/>
      <c r="AR1" s="3"/>
      <c r="AS1" s="3"/>
      <c r="AT1" s="3"/>
      <c r="AU1" s="3"/>
      <c r="AV1" s="3"/>
      <c r="AW1" s="3"/>
      <c r="AX1" s="3"/>
      <c r="AY1" s="3"/>
      <c r="AZ1" s="3"/>
      <c r="BA1" s="3"/>
    </row>
    <row r="2" ht="15.0" customHeight="1">
      <c r="A2" s="4" t="s">
        <v>33</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6"/>
      <c r="AH2" s="3"/>
      <c r="AI2" s="3"/>
      <c r="AJ2" s="3"/>
      <c r="AK2" s="3"/>
      <c r="AL2" s="3"/>
      <c r="AM2" s="3"/>
      <c r="AN2" s="3"/>
      <c r="AO2" s="3"/>
      <c r="AP2" s="3"/>
      <c r="AQ2" s="3"/>
      <c r="AR2" s="3"/>
      <c r="AS2" s="3"/>
      <c r="AT2" s="3"/>
      <c r="AU2" s="3"/>
      <c r="AV2" s="3"/>
      <c r="AW2" s="3"/>
      <c r="AX2" s="3"/>
      <c r="AY2" s="3"/>
      <c r="AZ2" s="3"/>
      <c r="BA2" s="3"/>
    </row>
    <row r="3" ht="15.0" customHeight="1">
      <c r="A3" s="7" t="s">
        <v>34</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6"/>
      <c r="AH3" s="3"/>
      <c r="AI3" s="3"/>
      <c r="AJ3" s="3"/>
      <c r="AK3" s="3"/>
      <c r="AL3" s="3"/>
      <c r="AM3" s="3"/>
      <c r="AN3" s="3"/>
      <c r="AO3" s="3"/>
      <c r="AP3" s="3"/>
      <c r="AQ3" s="3"/>
      <c r="AR3" s="3"/>
      <c r="AS3" s="3"/>
      <c r="AT3" s="3"/>
      <c r="AU3" s="3"/>
      <c r="AV3" s="3"/>
      <c r="AW3" s="3"/>
      <c r="AX3" s="3"/>
      <c r="AY3" s="3"/>
      <c r="AZ3" s="3"/>
      <c r="BA3" s="3"/>
    </row>
    <row r="4" ht="15.0" customHeight="1">
      <c r="A4" s="8" t="s">
        <v>35</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H4" s="3"/>
      <c r="AI4" s="3"/>
      <c r="AJ4" s="3"/>
      <c r="AK4" s="3"/>
      <c r="AL4" s="3"/>
      <c r="AM4" s="3"/>
      <c r="AN4" s="3"/>
      <c r="AO4" s="3"/>
      <c r="AP4" s="3"/>
      <c r="AQ4" s="3"/>
      <c r="AR4" s="3"/>
      <c r="AS4" s="3"/>
      <c r="AT4" s="3"/>
      <c r="AU4" s="3"/>
      <c r="AV4" s="3"/>
      <c r="AW4" s="3"/>
      <c r="AX4" s="3"/>
      <c r="AY4" s="3"/>
      <c r="AZ4" s="3"/>
      <c r="BA4" s="3"/>
    </row>
    <row r="5" ht="30.0" customHeight="1">
      <c r="A5" s="9" t="s">
        <v>36</v>
      </c>
      <c r="B5" s="10" t="s">
        <v>37</v>
      </c>
      <c r="C5" s="10" t="s">
        <v>38</v>
      </c>
      <c r="D5" s="11" t="s">
        <v>39</v>
      </c>
      <c r="E5" s="12">
        <v>1.0</v>
      </c>
      <c r="F5" s="11" t="s">
        <v>39</v>
      </c>
      <c r="G5" s="12">
        <v>1.0</v>
      </c>
      <c r="H5" s="11" t="s">
        <v>39</v>
      </c>
      <c r="I5" s="12">
        <v>1.0</v>
      </c>
      <c r="J5" s="11" t="s">
        <v>39</v>
      </c>
      <c r="K5" s="12">
        <v>1.0</v>
      </c>
      <c r="L5" s="11" t="s">
        <v>39</v>
      </c>
      <c r="M5" s="12">
        <v>1.0</v>
      </c>
      <c r="N5" s="11" t="s">
        <v>39</v>
      </c>
      <c r="O5" s="12">
        <v>1.0</v>
      </c>
      <c r="P5" s="11" t="s">
        <v>39</v>
      </c>
      <c r="Q5" s="12">
        <v>1.0</v>
      </c>
      <c r="R5" s="11" t="s">
        <v>39</v>
      </c>
      <c r="S5" s="12">
        <v>1.0</v>
      </c>
      <c r="T5" s="11" t="s">
        <v>39</v>
      </c>
      <c r="U5" s="12">
        <v>1.0</v>
      </c>
      <c r="V5" s="11" t="s">
        <v>40</v>
      </c>
      <c r="W5" s="12">
        <v>0.0</v>
      </c>
      <c r="X5" s="13" t="s">
        <v>39</v>
      </c>
      <c r="Y5" s="12">
        <v>1.0</v>
      </c>
      <c r="Z5" s="11" t="s">
        <v>39</v>
      </c>
      <c r="AA5" s="12">
        <v>1.0</v>
      </c>
      <c r="AB5" s="11" t="s">
        <v>39</v>
      </c>
      <c r="AC5" s="12">
        <v>1.0</v>
      </c>
      <c r="AD5" s="11" t="s">
        <v>39</v>
      </c>
      <c r="AE5" s="12">
        <v>1.0</v>
      </c>
      <c r="AF5" s="11" t="s">
        <v>39</v>
      </c>
      <c r="AG5" s="12">
        <v>1.0</v>
      </c>
      <c r="AH5" s="3"/>
      <c r="AI5" s="3"/>
      <c r="AJ5" s="3"/>
      <c r="AK5" s="3"/>
      <c r="AL5" s="3"/>
      <c r="AM5" s="3"/>
      <c r="AN5" s="3"/>
      <c r="AO5" s="3"/>
      <c r="AP5" s="3"/>
      <c r="AQ5" s="3"/>
      <c r="AR5" s="3"/>
      <c r="AS5" s="3"/>
      <c r="AT5" s="3"/>
      <c r="AU5" s="3"/>
      <c r="AV5" s="3"/>
      <c r="AW5" s="3"/>
      <c r="AX5" s="3"/>
      <c r="AY5" s="3"/>
      <c r="AZ5" s="3"/>
      <c r="BA5" s="3"/>
    </row>
    <row r="6" ht="30.0" customHeight="1">
      <c r="A6" s="9" t="s">
        <v>41</v>
      </c>
      <c r="B6" s="10" t="s">
        <v>42</v>
      </c>
      <c r="C6" s="10" t="s">
        <v>43</v>
      </c>
      <c r="D6" s="11" t="s">
        <v>39</v>
      </c>
      <c r="E6" s="12">
        <v>1.0</v>
      </c>
      <c r="F6" s="11" t="s">
        <v>39</v>
      </c>
      <c r="G6" s="12">
        <v>1.0</v>
      </c>
      <c r="H6" s="11" t="s">
        <v>39</v>
      </c>
      <c r="I6" s="12">
        <v>1.0</v>
      </c>
      <c r="J6" s="11" t="s">
        <v>39</v>
      </c>
      <c r="K6" s="12">
        <v>1.0</v>
      </c>
      <c r="L6" s="11" t="s">
        <v>39</v>
      </c>
      <c r="M6" s="12">
        <v>1.0</v>
      </c>
      <c r="N6" s="11" t="s">
        <v>39</v>
      </c>
      <c r="O6" s="12">
        <v>1.0</v>
      </c>
      <c r="P6" s="11" t="s">
        <v>39</v>
      </c>
      <c r="Q6" s="12">
        <v>1.0</v>
      </c>
      <c r="R6" s="11" t="s">
        <v>39</v>
      </c>
      <c r="S6" s="12">
        <v>1.0</v>
      </c>
      <c r="T6" s="11" t="s">
        <v>39</v>
      </c>
      <c r="U6" s="12">
        <v>1.0</v>
      </c>
      <c r="V6" s="11" t="s">
        <v>39</v>
      </c>
      <c r="W6" s="12">
        <v>1.0</v>
      </c>
      <c r="X6" s="13" t="s">
        <v>39</v>
      </c>
      <c r="Y6" s="12">
        <v>1.0</v>
      </c>
      <c r="Z6" s="11" t="s">
        <v>39</v>
      </c>
      <c r="AA6" s="12">
        <v>1.0</v>
      </c>
      <c r="AB6" s="11" t="s">
        <v>39</v>
      </c>
      <c r="AC6" s="12">
        <v>1.0</v>
      </c>
      <c r="AD6" s="11" t="s">
        <v>39</v>
      </c>
      <c r="AE6" s="12">
        <v>1.0</v>
      </c>
      <c r="AF6" s="11" t="s">
        <v>39</v>
      </c>
      <c r="AG6" s="12">
        <v>1.0</v>
      </c>
      <c r="AH6" s="3"/>
      <c r="AI6" s="3"/>
      <c r="AJ6" s="3"/>
      <c r="AK6" s="3"/>
      <c r="AL6" s="3"/>
      <c r="AM6" s="3"/>
      <c r="AN6" s="3"/>
      <c r="AO6" s="3"/>
      <c r="AP6" s="3"/>
      <c r="AQ6" s="3"/>
      <c r="AR6" s="3"/>
      <c r="AS6" s="3"/>
      <c r="AT6" s="3"/>
      <c r="AU6" s="3"/>
      <c r="AV6" s="3"/>
      <c r="AW6" s="3"/>
      <c r="AX6" s="3"/>
      <c r="AY6" s="3"/>
      <c r="AZ6" s="3"/>
      <c r="BA6" s="3"/>
    </row>
    <row r="7" ht="30.0" customHeight="1">
      <c r="A7" s="9" t="s">
        <v>44</v>
      </c>
      <c r="B7" s="10" t="s">
        <v>45</v>
      </c>
      <c r="C7" s="10" t="s">
        <v>46</v>
      </c>
      <c r="D7" s="11" t="s">
        <v>47</v>
      </c>
      <c r="E7" s="12">
        <v>1.0</v>
      </c>
      <c r="F7" s="11" t="s">
        <v>47</v>
      </c>
      <c r="G7" s="12">
        <v>1.0</v>
      </c>
      <c r="H7" s="11" t="s">
        <v>47</v>
      </c>
      <c r="I7" s="12">
        <v>1.0</v>
      </c>
      <c r="J7" s="11" t="s">
        <v>48</v>
      </c>
      <c r="K7" s="12">
        <v>1.0</v>
      </c>
      <c r="L7" s="11" t="s">
        <v>47</v>
      </c>
      <c r="M7" s="12">
        <v>1.0</v>
      </c>
      <c r="N7" s="11" t="s">
        <v>47</v>
      </c>
      <c r="O7" s="12">
        <v>1.0</v>
      </c>
      <c r="P7" s="11" t="s">
        <v>48</v>
      </c>
      <c r="Q7" s="12">
        <v>1.0</v>
      </c>
      <c r="R7" s="11" t="s">
        <v>47</v>
      </c>
      <c r="S7" s="12">
        <v>1.0</v>
      </c>
      <c r="T7" s="11" t="s">
        <v>47</v>
      </c>
      <c r="U7" s="12">
        <v>1.0</v>
      </c>
      <c r="V7" s="11" t="s">
        <v>48</v>
      </c>
      <c r="W7" s="12">
        <v>1.0</v>
      </c>
      <c r="X7" s="13" t="s">
        <v>48</v>
      </c>
      <c r="Y7" s="12">
        <v>1.0</v>
      </c>
      <c r="Z7" s="11" t="s">
        <v>48</v>
      </c>
      <c r="AA7" s="12">
        <v>1.0</v>
      </c>
      <c r="AB7" s="11" t="s">
        <v>48</v>
      </c>
      <c r="AC7" s="12">
        <v>1.0</v>
      </c>
      <c r="AD7" s="11" t="s">
        <v>48</v>
      </c>
      <c r="AE7" s="12">
        <v>1.0</v>
      </c>
      <c r="AF7" s="11" t="s">
        <v>48</v>
      </c>
      <c r="AG7" s="12">
        <v>1.0</v>
      </c>
      <c r="AH7" s="3"/>
      <c r="AI7" s="3"/>
      <c r="AJ7" s="3"/>
      <c r="AK7" s="3"/>
      <c r="AL7" s="3"/>
      <c r="AM7" s="3"/>
      <c r="AN7" s="3"/>
      <c r="AO7" s="3"/>
      <c r="AP7" s="3"/>
      <c r="AQ7" s="3"/>
      <c r="AR7" s="3"/>
      <c r="AS7" s="3"/>
      <c r="AT7" s="3"/>
      <c r="AU7" s="3"/>
      <c r="AV7" s="3"/>
      <c r="AW7" s="3"/>
      <c r="AX7" s="3"/>
      <c r="AY7" s="3"/>
      <c r="AZ7" s="3"/>
      <c r="BA7" s="3"/>
    </row>
    <row r="8" ht="30.0" customHeight="1">
      <c r="A8" s="9" t="s">
        <v>49</v>
      </c>
      <c r="B8" s="10" t="s">
        <v>50</v>
      </c>
      <c r="C8" s="10" t="s">
        <v>51</v>
      </c>
      <c r="D8" s="11" t="s">
        <v>40</v>
      </c>
      <c r="E8" s="12">
        <v>0.0</v>
      </c>
      <c r="F8" s="11" t="s">
        <v>39</v>
      </c>
      <c r="G8" s="12">
        <v>1.0</v>
      </c>
      <c r="H8" s="11" t="s">
        <v>40</v>
      </c>
      <c r="I8" s="12">
        <v>0.0</v>
      </c>
      <c r="J8" s="11" t="s">
        <v>39</v>
      </c>
      <c r="K8" s="12">
        <v>1.0</v>
      </c>
      <c r="L8" s="11" t="s">
        <v>39</v>
      </c>
      <c r="M8" s="12">
        <v>1.0</v>
      </c>
      <c r="N8" s="11" t="s">
        <v>39</v>
      </c>
      <c r="O8" s="12">
        <v>1.0</v>
      </c>
      <c r="P8" s="11" t="s">
        <v>39</v>
      </c>
      <c r="Q8" s="12">
        <v>1.0</v>
      </c>
      <c r="R8" s="11" t="s">
        <v>39</v>
      </c>
      <c r="S8" s="12">
        <v>1.0</v>
      </c>
      <c r="T8" s="11" t="s">
        <v>40</v>
      </c>
      <c r="U8" s="12">
        <v>1.0</v>
      </c>
      <c r="V8" s="11" t="s">
        <v>39</v>
      </c>
      <c r="W8" s="12">
        <v>1.0</v>
      </c>
      <c r="X8" s="13" t="s">
        <v>39</v>
      </c>
      <c r="Y8" s="12">
        <v>1.0</v>
      </c>
      <c r="Z8" s="11" t="s">
        <v>39</v>
      </c>
      <c r="AA8" s="12">
        <v>1.0</v>
      </c>
      <c r="AB8" s="11" t="s">
        <v>39</v>
      </c>
      <c r="AC8" s="12">
        <v>1.0</v>
      </c>
      <c r="AD8" s="11" t="s">
        <v>39</v>
      </c>
      <c r="AE8" s="12">
        <v>1.0</v>
      </c>
      <c r="AF8" s="11" t="s">
        <v>40</v>
      </c>
      <c r="AG8" s="12">
        <v>0.0</v>
      </c>
      <c r="AH8" s="3"/>
      <c r="AI8" s="3"/>
      <c r="AJ8" s="3"/>
      <c r="AK8" s="3"/>
      <c r="AL8" s="3"/>
      <c r="AM8" s="3"/>
      <c r="AN8" s="3"/>
      <c r="AO8" s="3"/>
      <c r="AP8" s="3"/>
      <c r="AQ8" s="3"/>
      <c r="AR8" s="3"/>
      <c r="AS8" s="3"/>
      <c r="AT8" s="3"/>
      <c r="AU8" s="3"/>
      <c r="AV8" s="3"/>
      <c r="AW8" s="3"/>
      <c r="AX8" s="3"/>
      <c r="AY8" s="3"/>
      <c r="AZ8" s="3"/>
      <c r="BA8" s="3"/>
    </row>
    <row r="9" ht="30.0" customHeight="1">
      <c r="A9" s="9" t="s">
        <v>52</v>
      </c>
      <c r="B9" s="10" t="s">
        <v>53</v>
      </c>
      <c r="C9" s="10" t="s">
        <v>54</v>
      </c>
      <c r="D9" s="11" t="s">
        <v>39</v>
      </c>
      <c r="E9" s="12">
        <v>1.0</v>
      </c>
      <c r="F9" s="11" t="s">
        <v>39</v>
      </c>
      <c r="G9" s="12">
        <v>1.0</v>
      </c>
      <c r="H9" s="11" t="s">
        <v>39</v>
      </c>
      <c r="I9" s="12">
        <v>1.0</v>
      </c>
      <c r="J9" s="11" t="s">
        <v>39</v>
      </c>
      <c r="K9" s="12">
        <v>1.0</v>
      </c>
      <c r="L9" s="11" t="s">
        <v>39</v>
      </c>
      <c r="M9" s="12">
        <v>1.0</v>
      </c>
      <c r="N9" s="11" t="s">
        <v>39</v>
      </c>
      <c r="O9" s="12">
        <v>1.0</v>
      </c>
      <c r="P9" s="11" t="s">
        <v>39</v>
      </c>
      <c r="Q9" s="12">
        <v>1.0</v>
      </c>
      <c r="R9" s="11" t="s">
        <v>39</v>
      </c>
      <c r="S9" s="12">
        <v>1.0</v>
      </c>
      <c r="T9" s="11" t="s">
        <v>39</v>
      </c>
      <c r="U9" s="12">
        <v>1.0</v>
      </c>
      <c r="V9" s="11" t="s">
        <v>39</v>
      </c>
      <c r="W9" s="12">
        <v>1.0</v>
      </c>
      <c r="X9" s="13" t="s">
        <v>39</v>
      </c>
      <c r="Y9" s="12">
        <v>1.0</v>
      </c>
      <c r="Z9" s="11" t="s">
        <v>39</v>
      </c>
      <c r="AA9" s="12">
        <v>1.0</v>
      </c>
      <c r="AB9" s="11" t="s">
        <v>39</v>
      </c>
      <c r="AC9" s="12">
        <v>1.0</v>
      </c>
      <c r="AD9" s="11" t="s">
        <v>39</v>
      </c>
      <c r="AE9" s="12">
        <v>1.0</v>
      </c>
      <c r="AF9" s="11" t="s">
        <v>39</v>
      </c>
      <c r="AG9" s="12">
        <v>1.0</v>
      </c>
      <c r="AH9" s="3"/>
      <c r="AI9" s="3"/>
      <c r="AJ9" s="3"/>
      <c r="AK9" s="3"/>
      <c r="AL9" s="3"/>
      <c r="AM9" s="3"/>
      <c r="AN9" s="3"/>
      <c r="AO9" s="3"/>
      <c r="AP9" s="3"/>
      <c r="AQ9" s="3"/>
      <c r="AR9" s="3"/>
      <c r="AS9" s="3"/>
      <c r="AT9" s="3"/>
      <c r="AU9" s="3"/>
      <c r="AV9" s="3"/>
      <c r="AW9" s="3"/>
      <c r="AX9" s="3"/>
      <c r="AY9" s="3"/>
      <c r="AZ9" s="3"/>
      <c r="BA9" s="3"/>
    </row>
    <row r="10" ht="15.0" customHeight="1">
      <c r="A10" s="14" t="s">
        <v>55</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6"/>
      <c r="AH10" s="3"/>
      <c r="AI10" s="3"/>
      <c r="AJ10" s="3"/>
      <c r="AK10" s="3"/>
      <c r="AL10" s="3"/>
      <c r="AM10" s="3"/>
      <c r="AN10" s="3"/>
      <c r="AO10" s="3"/>
      <c r="AP10" s="3"/>
      <c r="AQ10" s="3"/>
      <c r="AR10" s="3"/>
      <c r="AS10" s="3"/>
      <c r="AT10" s="3"/>
      <c r="AU10" s="3"/>
      <c r="AV10" s="3"/>
      <c r="AW10" s="3"/>
      <c r="AX10" s="3"/>
      <c r="AY10" s="3"/>
      <c r="AZ10" s="3"/>
      <c r="BA10" s="3"/>
    </row>
    <row r="11" ht="30.0" customHeight="1">
      <c r="A11" s="9" t="s">
        <v>56</v>
      </c>
      <c r="B11" s="10" t="s">
        <v>57</v>
      </c>
      <c r="C11" s="10" t="s">
        <v>58</v>
      </c>
      <c r="D11" s="13" t="s">
        <v>39</v>
      </c>
      <c r="E11" s="12">
        <v>1.0</v>
      </c>
      <c r="F11" s="11" t="s">
        <v>39</v>
      </c>
      <c r="G11" s="12">
        <v>1.0</v>
      </c>
      <c r="H11" s="13" t="s">
        <v>39</v>
      </c>
      <c r="I11" s="12">
        <v>1.0</v>
      </c>
      <c r="J11" s="11" t="s">
        <v>39</v>
      </c>
      <c r="K11" s="12">
        <v>1.0</v>
      </c>
      <c r="L11" s="13" t="s">
        <v>39</v>
      </c>
      <c r="M11" s="12">
        <v>1.0</v>
      </c>
      <c r="N11" s="11" t="s">
        <v>39</v>
      </c>
      <c r="O11" s="12">
        <v>1.0</v>
      </c>
      <c r="P11" s="13" t="s">
        <v>39</v>
      </c>
      <c r="Q11" s="12">
        <v>1.0</v>
      </c>
      <c r="R11" s="11" t="s">
        <v>39</v>
      </c>
      <c r="S11" s="12">
        <v>1.0</v>
      </c>
      <c r="T11" s="13" t="s">
        <v>39</v>
      </c>
      <c r="U11" s="12">
        <v>1.0</v>
      </c>
      <c r="V11" s="11" t="s">
        <v>40</v>
      </c>
      <c r="W11" s="12">
        <v>0.0</v>
      </c>
      <c r="X11" s="13" t="s">
        <v>39</v>
      </c>
      <c r="Y11" s="12">
        <v>1.0</v>
      </c>
      <c r="Z11" s="11" t="s">
        <v>39</v>
      </c>
      <c r="AA11" s="12">
        <v>1.0</v>
      </c>
      <c r="AB11" s="11" t="s">
        <v>40</v>
      </c>
      <c r="AC11" s="12">
        <v>0.0</v>
      </c>
      <c r="AD11" s="11" t="s">
        <v>39</v>
      </c>
      <c r="AE11" s="12">
        <v>1.0</v>
      </c>
      <c r="AF11" s="11" t="s">
        <v>39</v>
      </c>
      <c r="AG11" s="12">
        <v>1.0</v>
      </c>
      <c r="AH11" s="15"/>
      <c r="AI11" s="3"/>
      <c r="AJ11" s="3"/>
      <c r="AK11" s="3"/>
      <c r="AL11" s="3"/>
      <c r="AM11" s="3"/>
      <c r="AN11" s="3"/>
      <c r="AO11" s="3"/>
      <c r="AP11" s="3"/>
      <c r="AQ11" s="3"/>
      <c r="AR11" s="3"/>
      <c r="AS11" s="3"/>
      <c r="AT11" s="3"/>
      <c r="AU11" s="3"/>
      <c r="AV11" s="3"/>
      <c r="AW11" s="3"/>
      <c r="AX11" s="3"/>
      <c r="AY11" s="3"/>
      <c r="AZ11" s="3"/>
      <c r="BA11" s="3"/>
    </row>
    <row r="12" ht="30.0" customHeight="1">
      <c r="A12" s="9" t="s">
        <v>59</v>
      </c>
      <c r="B12" s="10" t="s">
        <v>60</v>
      </c>
      <c r="C12" s="10" t="s">
        <v>61</v>
      </c>
      <c r="D12" s="11" t="s">
        <v>39</v>
      </c>
      <c r="E12" s="12">
        <v>1.0</v>
      </c>
      <c r="F12" s="11" t="s">
        <v>39</v>
      </c>
      <c r="G12" s="12">
        <v>1.0</v>
      </c>
      <c r="H12" s="11" t="s">
        <v>39</v>
      </c>
      <c r="I12" s="12">
        <v>1.0</v>
      </c>
      <c r="J12" s="11" t="s">
        <v>40</v>
      </c>
      <c r="K12" s="12">
        <v>0.0</v>
      </c>
      <c r="L12" s="11" t="s">
        <v>39</v>
      </c>
      <c r="M12" s="12">
        <v>1.0</v>
      </c>
      <c r="N12" s="11" t="s">
        <v>39</v>
      </c>
      <c r="O12" s="12">
        <v>1.0</v>
      </c>
      <c r="P12" s="11" t="s">
        <v>39</v>
      </c>
      <c r="Q12" s="12">
        <v>1.0</v>
      </c>
      <c r="R12" s="11" t="s">
        <v>39</v>
      </c>
      <c r="S12" s="12">
        <v>1.0</v>
      </c>
      <c r="T12" s="11" t="s">
        <v>39</v>
      </c>
      <c r="U12" s="12">
        <v>1.0</v>
      </c>
      <c r="V12" s="11" t="s">
        <v>40</v>
      </c>
      <c r="W12" s="12">
        <v>0.0</v>
      </c>
      <c r="X12" s="13" t="s">
        <v>39</v>
      </c>
      <c r="Y12" s="12">
        <v>1.0</v>
      </c>
      <c r="Z12" s="11" t="s">
        <v>39</v>
      </c>
      <c r="AA12" s="12">
        <v>1.0</v>
      </c>
      <c r="AB12" s="11" t="s">
        <v>39</v>
      </c>
      <c r="AC12" s="12">
        <v>1.0</v>
      </c>
      <c r="AD12" s="11" t="s">
        <v>39</v>
      </c>
      <c r="AE12" s="12">
        <v>1.0</v>
      </c>
      <c r="AF12" s="11" t="s">
        <v>39</v>
      </c>
      <c r="AG12" s="12">
        <v>1.0</v>
      </c>
      <c r="AH12" s="3"/>
      <c r="AI12" s="3"/>
      <c r="AJ12" s="3"/>
      <c r="AK12" s="3"/>
      <c r="AL12" s="3"/>
      <c r="AM12" s="3"/>
      <c r="AN12" s="3"/>
      <c r="AO12" s="3"/>
      <c r="AP12" s="3"/>
      <c r="AQ12" s="3"/>
      <c r="AR12" s="3"/>
      <c r="AS12" s="3"/>
      <c r="AT12" s="3"/>
      <c r="AU12" s="3"/>
      <c r="AV12" s="3"/>
      <c r="AW12" s="3"/>
      <c r="AX12" s="3"/>
      <c r="AY12" s="3"/>
      <c r="AZ12" s="3"/>
      <c r="BA12" s="3"/>
    </row>
    <row r="13" ht="30.0" customHeight="1">
      <c r="A13" s="9" t="s">
        <v>62</v>
      </c>
      <c r="B13" s="10" t="s">
        <v>63</v>
      </c>
      <c r="C13" s="10" t="s">
        <v>64</v>
      </c>
      <c r="D13" s="11" t="s">
        <v>39</v>
      </c>
      <c r="E13" s="12">
        <v>1.0</v>
      </c>
      <c r="F13" s="11" t="s">
        <v>39</v>
      </c>
      <c r="G13" s="12">
        <v>1.0</v>
      </c>
      <c r="H13" s="11" t="s">
        <v>39</v>
      </c>
      <c r="I13" s="12">
        <v>1.0</v>
      </c>
      <c r="J13" s="11" t="s">
        <v>39</v>
      </c>
      <c r="K13" s="12">
        <v>1.0</v>
      </c>
      <c r="L13" s="11" t="s">
        <v>39</v>
      </c>
      <c r="M13" s="12">
        <v>1.0</v>
      </c>
      <c r="N13" s="11" t="s">
        <v>39</v>
      </c>
      <c r="O13" s="12">
        <v>1.0</v>
      </c>
      <c r="P13" s="11" t="s">
        <v>39</v>
      </c>
      <c r="Q13" s="12">
        <v>1.0</v>
      </c>
      <c r="R13" s="11" t="s">
        <v>39</v>
      </c>
      <c r="S13" s="12">
        <v>1.0</v>
      </c>
      <c r="T13" s="11" t="s">
        <v>39</v>
      </c>
      <c r="U13" s="12">
        <v>1.0</v>
      </c>
      <c r="V13" s="11" t="s">
        <v>40</v>
      </c>
      <c r="W13" s="12">
        <v>0.0</v>
      </c>
      <c r="X13" s="13" t="s">
        <v>48</v>
      </c>
      <c r="Y13" s="12">
        <v>1.0</v>
      </c>
      <c r="Z13" s="11" t="s">
        <v>39</v>
      </c>
      <c r="AA13" s="12">
        <v>1.0</v>
      </c>
      <c r="AB13" s="11" t="s">
        <v>40</v>
      </c>
      <c r="AC13" s="12">
        <v>0.0</v>
      </c>
      <c r="AD13" s="11" t="s">
        <v>39</v>
      </c>
      <c r="AE13" s="12">
        <v>1.0</v>
      </c>
      <c r="AF13" s="11" t="s">
        <v>39</v>
      </c>
      <c r="AG13" s="12">
        <v>1.0</v>
      </c>
      <c r="AH13" s="3"/>
      <c r="AI13" s="3"/>
      <c r="AJ13" s="3"/>
      <c r="AK13" s="3"/>
      <c r="AL13" s="3"/>
      <c r="AM13" s="3"/>
      <c r="AN13" s="3"/>
      <c r="AO13" s="3"/>
      <c r="AP13" s="3"/>
      <c r="AQ13" s="3"/>
      <c r="AR13" s="3"/>
      <c r="AS13" s="3"/>
      <c r="AT13" s="3"/>
      <c r="AU13" s="3"/>
      <c r="AV13" s="3"/>
      <c r="AW13" s="3"/>
      <c r="AX13" s="3"/>
      <c r="AY13" s="3"/>
      <c r="AZ13" s="3"/>
      <c r="BA13" s="3"/>
    </row>
    <row r="14" ht="30.0" customHeight="1">
      <c r="A14" s="9" t="s">
        <v>65</v>
      </c>
      <c r="B14" s="10" t="s">
        <v>66</v>
      </c>
      <c r="C14" s="10" t="s">
        <v>67</v>
      </c>
      <c r="D14" s="11" t="s">
        <v>39</v>
      </c>
      <c r="E14" s="12">
        <v>1.0</v>
      </c>
      <c r="F14" s="11" t="s">
        <v>39</v>
      </c>
      <c r="G14" s="12">
        <v>1.0</v>
      </c>
      <c r="H14" s="11" t="s">
        <v>39</v>
      </c>
      <c r="I14" s="12">
        <v>1.0</v>
      </c>
      <c r="J14" s="11" t="s">
        <v>39</v>
      </c>
      <c r="K14" s="12">
        <v>1.0</v>
      </c>
      <c r="L14" s="11" t="s">
        <v>39</v>
      </c>
      <c r="M14" s="12">
        <v>1.0</v>
      </c>
      <c r="N14" s="11" t="s">
        <v>39</v>
      </c>
      <c r="O14" s="12">
        <v>1.0</v>
      </c>
      <c r="P14" s="11" t="s">
        <v>39</v>
      </c>
      <c r="Q14" s="12">
        <v>1.0</v>
      </c>
      <c r="R14" s="11" t="s">
        <v>39</v>
      </c>
      <c r="S14" s="12">
        <v>1.0</v>
      </c>
      <c r="T14" s="11" t="s">
        <v>39</v>
      </c>
      <c r="U14" s="12">
        <v>1.0</v>
      </c>
      <c r="V14" s="11" t="s">
        <v>40</v>
      </c>
      <c r="W14" s="12">
        <v>0.0</v>
      </c>
      <c r="X14" s="13" t="s">
        <v>39</v>
      </c>
      <c r="Y14" s="12">
        <v>1.0</v>
      </c>
      <c r="Z14" s="11" t="s">
        <v>39</v>
      </c>
      <c r="AA14" s="12">
        <v>1.0</v>
      </c>
      <c r="AB14" s="11" t="s">
        <v>39</v>
      </c>
      <c r="AC14" s="12">
        <v>1.0</v>
      </c>
      <c r="AD14" s="11" t="s">
        <v>39</v>
      </c>
      <c r="AE14" s="12">
        <v>1.0</v>
      </c>
      <c r="AF14" s="11" t="s">
        <v>39</v>
      </c>
      <c r="AG14" s="12">
        <v>1.0</v>
      </c>
      <c r="AH14" s="3"/>
      <c r="AI14" s="3"/>
      <c r="AJ14" s="3"/>
      <c r="AK14" s="3"/>
      <c r="AL14" s="3"/>
      <c r="AM14" s="3"/>
      <c r="AN14" s="3"/>
      <c r="AO14" s="3"/>
      <c r="AP14" s="3"/>
      <c r="AQ14" s="3"/>
      <c r="AR14" s="3"/>
      <c r="AS14" s="3"/>
      <c r="AT14" s="3"/>
      <c r="AU14" s="3"/>
      <c r="AV14" s="3"/>
      <c r="AW14" s="3"/>
      <c r="AX14" s="3"/>
      <c r="AY14" s="3"/>
      <c r="AZ14" s="3"/>
      <c r="BA14" s="3"/>
    </row>
    <row r="15" ht="30.0" customHeight="1">
      <c r="A15" s="9" t="s">
        <v>68</v>
      </c>
      <c r="B15" s="10" t="s">
        <v>69</v>
      </c>
      <c r="C15" s="10" t="s">
        <v>70</v>
      </c>
      <c r="D15" s="11" t="s">
        <v>71</v>
      </c>
      <c r="E15" s="12">
        <v>1.0</v>
      </c>
      <c r="F15" s="11" t="s">
        <v>71</v>
      </c>
      <c r="G15" s="12">
        <v>1.0</v>
      </c>
      <c r="H15" s="11" t="s">
        <v>48</v>
      </c>
      <c r="I15" s="12">
        <v>1.0</v>
      </c>
      <c r="J15" s="11" t="s">
        <v>39</v>
      </c>
      <c r="K15" s="12">
        <v>1.0</v>
      </c>
      <c r="L15" s="11" t="s">
        <v>48</v>
      </c>
      <c r="M15" s="12">
        <v>1.0</v>
      </c>
      <c r="N15" s="11" t="s">
        <v>48</v>
      </c>
      <c r="O15" s="12">
        <v>1.0</v>
      </c>
      <c r="P15" s="11" t="s">
        <v>39</v>
      </c>
      <c r="Q15" s="12">
        <v>1.0</v>
      </c>
      <c r="R15" s="11" t="s">
        <v>48</v>
      </c>
      <c r="S15" s="12">
        <v>1.0</v>
      </c>
      <c r="T15" s="11" t="s">
        <v>48</v>
      </c>
      <c r="U15" s="12">
        <v>1.0</v>
      </c>
      <c r="V15" s="12" t="s">
        <v>72</v>
      </c>
      <c r="W15" s="12">
        <v>1.0</v>
      </c>
      <c r="X15" s="13" t="s">
        <v>39</v>
      </c>
      <c r="Y15" s="12">
        <v>1.0</v>
      </c>
      <c r="Z15" s="11" t="s">
        <v>39</v>
      </c>
      <c r="AA15" s="12">
        <v>1.0</v>
      </c>
      <c r="AB15" s="11" t="s">
        <v>39</v>
      </c>
      <c r="AC15" s="12">
        <v>1.0</v>
      </c>
      <c r="AD15" s="11" t="s">
        <v>39</v>
      </c>
      <c r="AE15" s="12">
        <v>1.0</v>
      </c>
      <c r="AF15" s="11" t="s">
        <v>39</v>
      </c>
      <c r="AG15" s="12">
        <v>1.0</v>
      </c>
      <c r="AH15" s="3"/>
      <c r="AI15" s="3"/>
      <c r="AJ15" s="3"/>
      <c r="AK15" s="3"/>
      <c r="AL15" s="3"/>
      <c r="AM15" s="3"/>
      <c r="AN15" s="3"/>
      <c r="AO15" s="3"/>
      <c r="AP15" s="3"/>
      <c r="AQ15" s="3"/>
      <c r="AR15" s="3"/>
      <c r="AS15" s="3"/>
      <c r="AT15" s="3"/>
      <c r="AU15" s="3"/>
      <c r="AV15" s="3"/>
      <c r="AW15" s="3"/>
      <c r="AX15" s="3"/>
      <c r="AY15" s="3"/>
      <c r="AZ15" s="3"/>
      <c r="BA15" s="3"/>
    </row>
    <row r="16" ht="30.0" customHeight="1">
      <c r="A16" s="9" t="s">
        <v>73</v>
      </c>
      <c r="B16" s="10" t="s">
        <v>74</v>
      </c>
      <c r="C16" s="10" t="s">
        <v>75</v>
      </c>
      <c r="D16" s="13" t="s">
        <v>39</v>
      </c>
      <c r="E16" s="12">
        <v>1.0</v>
      </c>
      <c r="F16" s="13" t="s">
        <v>39</v>
      </c>
      <c r="G16" s="12">
        <v>1.0</v>
      </c>
      <c r="H16" s="13" t="s">
        <v>39</v>
      </c>
      <c r="I16" s="12">
        <v>1.0</v>
      </c>
      <c r="J16" s="13" t="s">
        <v>39</v>
      </c>
      <c r="K16" s="12">
        <v>1.0</v>
      </c>
      <c r="L16" s="13" t="s">
        <v>40</v>
      </c>
      <c r="M16" s="12">
        <v>0.0</v>
      </c>
      <c r="N16" s="13" t="s">
        <v>40</v>
      </c>
      <c r="O16" s="12">
        <v>0.0</v>
      </c>
      <c r="P16" s="11" t="s">
        <v>40</v>
      </c>
      <c r="Q16" s="12">
        <v>0.0</v>
      </c>
      <c r="R16" s="11" t="s">
        <v>39</v>
      </c>
      <c r="S16" s="12">
        <v>1.0</v>
      </c>
      <c r="T16" s="11" t="s">
        <v>40</v>
      </c>
      <c r="U16" s="12">
        <v>0.0</v>
      </c>
      <c r="V16" s="11" t="s">
        <v>40</v>
      </c>
      <c r="W16" s="12">
        <v>0.0</v>
      </c>
      <c r="X16" s="13" t="s">
        <v>40</v>
      </c>
      <c r="Y16" s="12">
        <v>0.0</v>
      </c>
      <c r="Z16" s="11" t="s">
        <v>40</v>
      </c>
      <c r="AA16" s="12">
        <v>0.0</v>
      </c>
      <c r="AB16" s="11" t="s">
        <v>40</v>
      </c>
      <c r="AC16" s="12">
        <v>0.0</v>
      </c>
      <c r="AD16" s="11" t="s">
        <v>39</v>
      </c>
      <c r="AE16" s="12">
        <v>1.0</v>
      </c>
      <c r="AF16" s="11" t="s">
        <v>39</v>
      </c>
      <c r="AG16" s="12">
        <v>1.0</v>
      </c>
      <c r="AH16" s="15"/>
      <c r="AI16" s="3"/>
      <c r="AJ16" s="3"/>
      <c r="AK16" s="3"/>
      <c r="AL16" s="3"/>
      <c r="AM16" s="3"/>
      <c r="AN16" s="3"/>
      <c r="AO16" s="3"/>
      <c r="AP16" s="3"/>
      <c r="AQ16" s="3"/>
      <c r="AR16" s="3"/>
      <c r="AS16" s="3"/>
      <c r="AT16" s="3"/>
      <c r="AU16" s="3"/>
      <c r="AV16" s="3"/>
      <c r="AW16" s="3"/>
      <c r="AX16" s="3"/>
      <c r="AY16" s="3"/>
      <c r="AZ16" s="3"/>
      <c r="BA16" s="3"/>
    </row>
    <row r="17" ht="15.0" customHeight="1">
      <c r="A17" s="14" t="s">
        <v>76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6"/>
      <c r="AH17" s="3"/>
      <c r="AI17" s="3"/>
      <c r="AJ17" s="3"/>
      <c r="AK17" s="3"/>
      <c r="AL17" s="3"/>
      <c r="AM17" s="3"/>
      <c r="AN17" s="3"/>
      <c r="AO17" s="3"/>
      <c r="AP17" s="3"/>
      <c r="AQ17" s="3"/>
      <c r="AR17" s="3"/>
      <c r="AS17" s="3"/>
      <c r="AT17" s="3"/>
      <c r="AU17" s="3"/>
      <c r="AV17" s="3"/>
      <c r="AW17" s="3"/>
      <c r="AX17" s="3"/>
      <c r="AY17" s="3"/>
      <c r="AZ17" s="3"/>
      <c r="BA17" s="3"/>
    </row>
    <row r="18" ht="30.0" customHeight="1">
      <c r="A18" s="9" t="s">
        <v>77</v>
      </c>
      <c r="B18" s="10" t="s">
        <v>78</v>
      </c>
      <c r="C18" s="10" t="s">
        <v>79</v>
      </c>
      <c r="D18" s="11" t="s">
        <v>39</v>
      </c>
      <c r="E18" s="12">
        <v>1.0</v>
      </c>
      <c r="F18" s="11" t="s">
        <v>39</v>
      </c>
      <c r="G18" s="12">
        <v>1.0</v>
      </c>
      <c r="H18" s="11" t="s">
        <v>39</v>
      </c>
      <c r="I18" s="12">
        <v>1.0</v>
      </c>
      <c r="J18" s="11" t="s">
        <v>39</v>
      </c>
      <c r="K18" s="12">
        <v>1.0</v>
      </c>
      <c r="L18" s="11" t="s">
        <v>39</v>
      </c>
      <c r="M18" s="12">
        <v>1.0</v>
      </c>
      <c r="N18" s="11" t="s">
        <v>39</v>
      </c>
      <c r="O18" s="12">
        <v>1.0</v>
      </c>
      <c r="P18" s="11" t="s">
        <v>39</v>
      </c>
      <c r="Q18" s="12">
        <v>1.0</v>
      </c>
      <c r="R18" s="11" t="s">
        <v>39</v>
      </c>
      <c r="S18" s="12">
        <v>1.0</v>
      </c>
      <c r="T18" s="11" t="s">
        <v>39</v>
      </c>
      <c r="U18" s="12">
        <v>1.0</v>
      </c>
      <c r="V18" s="11" t="s">
        <v>39</v>
      </c>
      <c r="W18" s="12">
        <v>1.0</v>
      </c>
      <c r="X18" s="13" t="s">
        <v>39</v>
      </c>
      <c r="Y18" s="12">
        <v>1.0</v>
      </c>
      <c r="Z18" s="11" t="s">
        <v>39</v>
      </c>
      <c r="AA18" s="12">
        <v>1.0</v>
      </c>
      <c r="AB18" s="11" t="s">
        <v>39</v>
      </c>
      <c r="AC18" s="12">
        <v>1.0</v>
      </c>
      <c r="AD18" s="11" t="s">
        <v>39</v>
      </c>
      <c r="AE18" s="12">
        <v>1.0</v>
      </c>
      <c r="AF18" s="11" t="s">
        <v>39</v>
      </c>
      <c r="AG18" s="12">
        <v>1.0</v>
      </c>
      <c r="AH18" s="3"/>
      <c r="AI18" s="3"/>
      <c r="AJ18" s="3"/>
      <c r="AK18" s="3"/>
      <c r="AL18" s="3"/>
      <c r="AM18" s="3"/>
      <c r="AN18" s="3"/>
      <c r="AO18" s="3"/>
      <c r="AP18" s="3"/>
      <c r="AQ18" s="3"/>
      <c r="AR18" s="3"/>
      <c r="AS18" s="3"/>
      <c r="AT18" s="3"/>
      <c r="AU18" s="3"/>
      <c r="AV18" s="3"/>
      <c r="AW18" s="3"/>
      <c r="AX18" s="3"/>
      <c r="AY18" s="3"/>
      <c r="AZ18" s="3"/>
      <c r="BA18" s="3"/>
    </row>
    <row r="19" ht="30.0" customHeight="1">
      <c r="A19" s="9" t="s">
        <v>80</v>
      </c>
      <c r="B19" s="10" t="s">
        <v>81</v>
      </c>
      <c r="C19" s="10" t="s">
        <v>82</v>
      </c>
      <c r="D19" s="11" t="s">
        <v>83</v>
      </c>
      <c r="E19" s="12">
        <v>1.0</v>
      </c>
      <c r="F19" s="11" t="s">
        <v>83</v>
      </c>
      <c r="G19" s="12">
        <v>1.0</v>
      </c>
      <c r="H19" s="11" t="s">
        <v>84</v>
      </c>
      <c r="I19" s="12">
        <v>1.0</v>
      </c>
      <c r="J19" s="11" t="s">
        <v>85</v>
      </c>
      <c r="K19" s="12">
        <v>0.66</v>
      </c>
      <c r="L19" s="11" t="s">
        <v>84</v>
      </c>
      <c r="M19" s="12">
        <v>1.0</v>
      </c>
      <c r="N19" s="11" t="s">
        <v>84</v>
      </c>
      <c r="O19" s="12">
        <v>1.0</v>
      </c>
      <c r="P19" s="11" t="s">
        <v>86</v>
      </c>
      <c r="Q19" s="12">
        <v>1.0</v>
      </c>
      <c r="R19" s="11" t="s">
        <v>84</v>
      </c>
      <c r="S19" s="12">
        <v>1.0</v>
      </c>
      <c r="T19" s="11" t="s">
        <v>84</v>
      </c>
      <c r="U19" s="12">
        <v>1.0</v>
      </c>
      <c r="V19" s="11" t="s">
        <v>86</v>
      </c>
      <c r="W19" s="12">
        <v>1.0</v>
      </c>
      <c r="X19" s="13" t="s">
        <v>86</v>
      </c>
      <c r="Y19" s="12">
        <v>1.0</v>
      </c>
      <c r="Z19" s="11" t="s">
        <v>85</v>
      </c>
      <c r="AA19" s="12">
        <v>0.66</v>
      </c>
      <c r="AB19" s="11" t="s">
        <v>85</v>
      </c>
      <c r="AC19" s="12">
        <v>0.66</v>
      </c>
      <c r="AD19" s="11" t="s">
        <v>87</v>
      </c>
      <c r="AE19" s="12">
        <v>1.0</v>
      </c>
      <c r="AF19" s="11" t="s">
        <v>86</v>
      </c>
      <c r="AG19" s="12">
        <v>1.0</v>
      </c>
      <c r="AH19" s="3"/>
      <c r="AI19" s="3"/>
      <c r="AJ19" s="3"/>
      <c r="AK19" s="3"/>
      <c r="AL19" s="3"/>
      <c r="AM19" s="3"/>
      <c r="AN19" s="3"/>
      <c r="AO19" s="3"/>
      <c r="AP19" s="3"/>
      <c r="AQ19" s="3"/>
      <c r="AR19" s="3"/>
      <c r="AS19" s="3"/>
      <c r="AT19" s="3"/>
      <c r="AU19" s="3"/>
      <c r="AV19" s="3"/>
      <c r="AW19" s="3"/>
      <c r="AX19" s="3"/>
      <c r="AY19" s="3"/>
      <c r="AZ19" s="3"/>
      <c r="BA19" s="3"/>
    </row>
    <row r="20" ht="30.0" customHeight="1">
      <c r="A20" s="9" t="s">
        <v>88</v>
      </c>
      <c r="B20" s="10" t="s">
        <v>89</v>
      </c>
      <c r="C20" s="10" t="s">
        <v>90</v>
      </c>
      <c r="D20" s="11" t="s">
        <v>39</v>
      </c>
      <c r="E20" s="12">
        <v>1.0</v>
      </c>
      <c r="F20" s="11" t="s">
        <v>39</v>
      </c>
      <c r="G20" s="12">
        <v>1.0</v>
      </c>
      <c r="H20" s="11" t="s">
        <v>39</v>
      </c>
      <c r="I20" s="12">
        <v>1.0</v>
      </c>
      <c r="J20" s="11" t="s">
        <v>39</v>
      </c>
      <c r="K20" s="12">
        <v>1.0</v>
      </c>
      <c r="L20" s="13" t="s">
        <v>39</v>
      </c>
      <c r="M20" s="12">
        <v>1.0</v>
      </c>
      <c r="N20" s="13" t="s">
        <v>39</v>
      </c>
      <c r="O20" s="12">
        <v>1.0</v>
      </c>
      <c r="P20" s="11" t="s">
        <v>39</v>
      </c>
      <c r="Q20" s="12">
        <v>1.0</v>
      </c>
      <c r="R20" s="11" t="s">
        <v>39</v>
      </c>
      <c r="S20" s="12">
        <v>1.0</v>
      </c>
      <c r="T20" s="11" t="s">
        <v>39</v>
      </c>
      <c r="U20" s="12">
        <v>1.0</v>
      </c>
      <c r="V20" s="12" t="s">
        <v>72</v>
      </c>
      <c r="W20" s="12">
        <v>1.0</v>
      </c>
      <c r="X20" s="13" t="s">
        <v>39</v>
      </c>
      <c r="Y20" s="12">
        <v>1.0</v>
      </c>
      <c r="Z20" s="11" t="s">
        <v>40</v>
      </c>
      <c r="AA20" s="12">
        <v>0.0</v>
      </c>
      <c r="AB20" s="11" t="s">
        <v>40</v>
      </c>
      <c r="AC20" s="12">
        <v>0.0</v>
      </c>
      <c r="AD20" s="11" t="s">
        <v>39</v>
      </c>
      <c r="AE20" s="12">
        <v>1.0</v>
      </c>
      <c r="AF20" s="11" t="s">
        <v>39</v>
      </c>
      <c r="AG20" s="12">
        <v>1.0</v>
      </c>
      <c r="AH20" s="3"/>
      <c r="AI20" s="3"/>
      <c r="AJ20" s="3"/>
      <c r="AK20" s="3"/>
      <c r="AL20" s="3"/>
      <c r="AM20" s="3"/>
      <c r="AN20" s="3"/>
      <c r="AO20" s="3"/>
      <c r="AP20" s="3"/>
      <c r="AQ20" s="3"/>
      <c r="AR20" s="3"/>
      <c r="AS20" s="3"/>
      <c r="AT20" s="3"/>
      <c r="AU20" s="3"/>
      <c r="AV20" s="3"/>
      <c r="AW20" s="3"/>
      <c r="AX20" s="3"/>
      <c r="AY20" s="3"/>
      <c r="AZ20" s="3"/>
      <c r="BA20" s="3"/>
    </row>
    <row r="21" ht="15.0" customHeight="1">
      <c r="A21" s="14" t="s">
        <v>91</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6"/>
      <c r="AH21" s="3"/>
      <c r="AI21" s="3"/>
      <c r="AJ21" s="3"/>
      <c r="AK21" s="3"/>
      <c r="AL21" s="3"/>
      <c r="AM21" s="3"/>
      <c r="AN21" s="3"/>
      <c r="AO21" s="3"/>
      <c r="AP21" s="3"/>
      <c r="AQ21" s="3"/>
      <c r="AR21" s="3"/>
      <c r="AS21" s="3"/>
      <c r="AT21" s="3"/>
      <c r="AU21" s="3"/>
      <c r="AV21" s="3"/>
      <c r="AW21" s="3"/>
      <c r="AX21" s="3"/>
      <c r="AY21" s="3"/>
      <c r="AZ21" s="3"/>
      <c r="BA21" s="3"/>
    </row>
    <row r="22" ht="30.0" customHeight="1">
      <c r="A22" s="9" t="s">
        <v>92</v>
      </c>
      <c r="B22" s="10" t="s">
        <v>93</v>
      </c>
      <c r="C22" s="10" t="s">
        <v>94</v>
      </c>
      <c r="D22" s="11" t="s">
        <v>39</v>
      </c>
      <c r="E22" s="12">
        <v>1.0</v>
      </c>
      <c r="F22" s="11" t="s">
        <v>40</v>
      </c>
      <c r="G22" s="12">
        <v>0.0</v>
      </c>
      <c r="H22" s="11" t="s">
        <v>39</v>
      </c>
      <c r="I22" s="12">
        <v>1.0</v>
      </c>
      <c r="J22" s="11" t="s">
        <v>40</v>
      </c>
      <c r="K22" s="12">
        <v>0.0</v>
      </c>
      <c r="L22" s="11" t="s">
        <v>40</v>
      </c>
      <c r="M22" s="12">
        <v>1.0</v>
      </c>
      <c r="N22" s="11" t="s">
        <v>39</v>
      </c>
      <c r="O22" s="12">
        <v>1.0</v>
      </c>
      <c r="P22" s="11" t="s">
        <v>40</v>
      </c>
      <c r="Q22" s="12">
        <v>0.0</v>
      </c>
      <c r="R22" s="11" t="s">
        <v>39</v>
      </c>
      <c r="S22" s="12">
        <v>1.0</v>
      </c>
      <c r="T22" s="11" t="s">
        <v>39</v>
      </c>
      <c r="U22" s="12">
        <v>1.0</v>
      </c>
      <c r="V22" s="11" t="s">
        <v>39</v>
      </c>
      <c r="W22" s="12">
        <v>1.0</v>
      </c>
      <c r="X22" s="13" t="s">
        <v>40</v>
      </c>
      <c r="Y22" s="12">
        <v>0.0</v>
      </c>
      <c r="Z22" s="11" t="s">
        <v>40</v>
      </c>
      <c r="AA22" s="12">
        <v>0.0</v>
      </c>
      <c r="AB22" s="11" t="s">
        <v>40</v>
      </c>
      <c r="AC22" s="12">
        <v>0.0</v>
      </c>
      <c r="AD22" s="11" t="s">
        <v>39</v>
      </c>
      <c r="AE22" s="12">
        <v>1.0</v>
      </c>
      <c r="AF22" s="11" t="s">
        <v>39</v>
      </c>
      <c r="AG22" s="12">
        <v>1.0</v>
      </c>
      <c r="AH22" s="3"/>
      <c r="AI22" s="3"/>
      <c r="AJ22" s="3"/>
      <c r="AK22" s="3"/>
      <c r="AL22" s="3"/>
      <c r="AM22" s="3"/>
      <c r="AN22" s="3"/>
      <c r="AO22" s="3"/>
      <c r="AP22" s="3"/>
      <c r="AQ22" s="3"/>
      <c r="AR22" s="3"/>
      <c r="AS22" s="3"/>
      <c r="AT22" s="3"/>
      <c r="AU22" s="3"/>
      <c r="AV22" s="3"/>
      <c r="AW22" s="3"/>
      <c r="AX22" s="3"/>
      <c r="AY22" s="3"/>
      <c r="AZ22" s="3"/>
      <c r="BA22" s="3"/>
    </row>
    <row r="23" ht="30.0" customHeight="1">
      <c r="A23" s="9" t="s">
        <v>95</v>
      </c>
      <c r="B23" s="10" t="s">
        <v>96</v>
      </c>
      <c r="C23" s="10" t="s">
        <v>97</v>
      </c>
      <c r="D23" s="11" t="s">
        <v>39</v>
      </c>
      <c r="E23" s="12">
        <v>1.0</v>
      </c>
      <c r="F23" s="11" t="s">
        <v>39</v>
      </c>
      <c r="G23" s="12">
        <v>1.0</v>
      </c>
      <c r="H23" s="11" t="s">
        <v>39</v>
      </c>
      <c r="I23" s="12">
        <v>1.0</v>
      </c>
      <c r="J23" s="11" t="s">
        <v>39</v>
      </c>
      <c r="K23" s="12">
        <v>1.0</v>
      </c>
      <c r="L23" s="13" t="s">
        <v>39</v>
      </c>
      <c r="M23" s="12">
        <v>0.0</v>
      </c>
      <c r="N23" s="13" t="s">
        <v>39</v>
      </c>
      <c r="O23" s="12">
        <v>1.0</v>
      </c>
      <c r="P23" s="11" t="s">
        <v>39</v>
      </c>
      <c r="Q23" s="12">
        <v>1.0</v>
      </c>
      <c r="R23" s="11" t="s">
        <v>39</v>
      </c>
      <c r="S23" s="12">
        <v>1.0</v>
      </c>
      <c r="T23" s="11" t="s">
        <v>40</v>
      </c>
      <c r="U23" s="12">
        <v>0.0</v>
      </c>
      <c r="V23" s="11" t="s">
        <v>39</v>
      </c>
      <c r="W23" s="12">
        <v>1.0</v>
      </c>
      <c r="X23" s="13" t="s">
        <v>39</v>
      </c>
      <c r="Y23" s="12">
        <v>1.0</v>
      </c>
      <c r="Z23" s="11" t="s">
        <v>40</v>
      </c>
      <c r="AA23" s="12">
        <v>0.0</v>
      </c>
      <c r="AB23" s="11" t="s">
        <v>40</v>
      </c>
      <c r="AC23" s="12">
        <v>0.0</v>
      </c>
      <c r="AD23" s="11" t="s">
        <v>39</v>
      </c>
      <c r="AE23" s="12">
        <v>1.0</v>
      </c>
      <c r="AF23" s="11" t="s">
        <v>98</v>
      </c>
      <c r="AG23" s="12">
        <v>1.0</v>
      </c>
      <c r="AH23" s="3"/>
      <c r="AI23" s="3"/>
      <c r="AJ23" s="3"/>
      <c r="AK23" s="3"/>
      <c r="AL23" s="3"/>
      <c r="AM23" s="3"/>
      <c r="AN23" s="3"/>
      <c r="AO23" s="3"/>
      <c r="AP23" s="3"/>
      <c r="AQ23" s="3"/>
      <c r="AR23" s="3"/>
      <c r="AS23" s="3"/>
      <c r="AT23" s="3"/>
      <c r="AU23" s="3"/>
      <c r="AV23" s="3"/>
      <c r="AW23" s="3"/>
      <c r="AX23" s="3"/>
      <c r="AY23" s="3"/>
      <c r="AZ23" s="3"/>
      <c r="BA23" s="3"/>
    </row>
    <row r="24" ht="30.0" customHeight="1">
      <c r="A24" s="9" t="s">
        <v>99</v>
      </c>
      <c r="B24" s="10" t="s">
        <v>100</v>
      </c>
      <c r="C24" s="10" t="s">
        <v>101</v>
      </c>
      <c r="D24" s="11" t="s">
        <v>102</v>
      </c>
      <c r="E24" s="12">
        <v>0.5</v>
      </c>
      <c r="F24" s="11" t="s">
        <v>102</v>
      </c>
      <c r="G24" s="12">
        <v>0.5</v>
      </c>
      <c r="H24" s="11" t="s">
        <v>48</v>
      </c>
      <c r="I24" s="12">
        <v>1.0</v>
      </c>
      <c r="J24" s="11" t="s">
        <v>48</v>
      </c>
      <c r="K24" s="12">
        <v>1.0</v>
      </c>
      <c r="L24" s="11" t="s">
        <v>102</v>
      </c>
      <c r="M24" s="12">
        <v>0.5</v>
      </c>
      <c r="N24" s="11" t="s">
        <v>102</v>
      </c>
      <c r="O24" s="12">
        <v>0.5</v>
      </c>
      <c r="P24" s="11" t="s">
        <v>48</v>
      </c>
      <c r="Q24" s="12">
        <v>1.0</v>
      </c>
      <c r="R24" s="11" t="s">
        <v>102</v>
      </c>
      <c r="S24" s="12">
        <v>0.5</v>
      </c>
      <c r="T24" s="11" t="s">
        <v>102</v>
      </c>
      <c r="U24" s="12">
        <v>0.5</v>
      </c>
      <c r="V24" s="11" t="s">
        <v>48</v>
      </c>
      <c r="W24" s="12">
        <v>1.0</v>
      </c>
      <c r="X24" s="13" t="s">
        <v>48</v>
      </c>
      <c r="Y24" s="12">
        <v>1.0</v>
      </c>
      <c r="Z24" s="11" t="s">
        <v>102</v>
      </c>
      <c r="AA24" s="12">
        <v>0.5</v>
      </c>
      <c r="AB24" s="11" t="s">
        <v>102</v>
      </c>
      <c r="AC24" s="12">
        <v>0.5</v>
      </c>
      <c r="AD24" s="11" t="s">
        <v>102</v>
      </c>
      <c r="AE24" s="12">
        <v>0.5</v>
      </c>
      <c r="AF24" s="11" t="s">
        <v>103</v>
      </c>
      <c r="AG24" s="12">
        <v>1.0</v>
      </c>
      <c r="AH24" s="3"/>
      <c r="AI24" s="3"/>
      <c r="AJ24" s="3"/>
      <c r="AK24" s="3"/>
      <c r="AL24" s="3"/>
      <c r="AM24" s="3"/>
      <c r="AN24" s="3"/>
      <c r="AO24" s="3"/>
      <c r="AP24" s="3"/>
      <c r="AQ24" s="3"/>
      <c r="AR24" s="3"/>
      <c r="AS24" s="3"/>
      <c r="AT24" s="3"/>
      <c r="AU24" s="3"/>
      <c r="AV24" s="3"/>
      <c r="AW24" s="3"/>
      <c r="AX24" s="3"/>
      <c r="AY24" s="3"/>
      <c r="AZ24" s="3"/>
      <c r="BA24" s="3"/>
    </row>
    <row r="25" ht="30.0" customHeight="1">
      <c r="A25" s="9" t="s">
        <v>104</v>
      </c>
      <c r="B25" s="10" t="s">
        <v>105</v>
      </c>
      <c r="C25" s="10" t="s">
        <v>106</v>
      </c>
      <c r="D25" s="11" t="s">
        <v>40</v>
      </c>
      <c r="E25" s="12">
        <v>0.0</v>
      </c>
      <c r="F25" s="11" t="s">
        <v>39</v>
      </c>
      <c r="G25" s="12">
        <v>1.0</v>
      </c>
      <c r="H25" s="11" t="s">
        <v>39</v>
      </c>
      <c r="I25" s="12">
        <v>1.0</v>
      </c>
      <c r="J25" s="11" t="s">
        <v>40</v>
      </c>
      <c r="K25" s="12">
        <v>0.0</v>
      </c>
      <c r="L25" s="11" t="s">
        <v>39</v>
      </c>
      <c r="M25" s="12">
        <v>1.0</v>
      </c>
      <c r="N25" s="11" t="s">
        <v>39</v>
      </c>
      <c r="O25" s="12">
        <v>1.0</v>
      </c>
      <c r="P25" s="11" t="s">
        <v>40</v>
      </c>
      <c r="Q25" s="12">
        <v>0.0</v>
      </c>
      <c r="R25" s="11" t="s">
        <v>39</v>
      </c>
      <c r="S25" s="12">
        <v>1.0</v>
      </c>
      <c r="T25" s="11" t="s">
        <v>39</v>
      </c>
      <c r="U25" s="12">
        <v>1.0</v>
      </c>
      <c r="V25" s="11" t="s">
        <v>39</v>
      </c>
      <c r="W25" s="12">
        <v>1.0</v>
      </c>
      <c r="X25" s="13" t="s">
        <v>40</v>
      </c>
      <c r="Y25" s="12">
        <v>0.0</v>
      </c>
      <c r="Z25" s="11" t="s">
        <v>39</v>
      </c>
      <c r="AA25" s="12">
        <v>0.0</v>
      </c>
      <c r="AB25" s="11" t="s">
        <v>39</v>
      </c>
      <c r="AC25" s="12">
        <v>1.0</v>
      </c>
      <c r="AD25" s="11" t="s">
        <v>39</v>
      </c>
      <c r="AE25" s="12">
        <v>1.0</v>
      </c>
      <c r="AF25" s="11" t="s">
        <v>39</v>
      </c>
      <c r="AG25" s="12">
        <v>1.0</v>
      </c>
      <c r="AH25" s="3"/>
      <c r="AI25" s="3"/>
      <c r="AJ25" s="3"/>
      <c r="AK25" s="3"/>
      <c r="AL25" s="3"/>
      <c r="AM25" s="3"/>
      <c r="AN25" s="3"/>
      <c r="AO25" s="3"/>
      <c r="AP25" s="3"/>
      <c r="AQ25" s="3"/>
      <c r="AR25" s="3"/>
      <c r="AS25" s="3"/>
      <c r="AT25" s="3"/>
      <c r="AU25" s="3"/>
      <c r="AV25" s="3"/>
      <c r="AW25" s="3"/>
      <c r="AX25" s="3"/>
      <c r="AY25" s="3"/>
      <c r="AZ25" s="3"/>
      <c r="BA25" s="3"/>
    </row>
    <row r="26" ht="30.0" customHeight="1">
      <c r="A26" s="9" t="s">
        <v>107</v>
      </c>
      <c r="B26" s="10" t="s">
        <v>108</v>
      </c>
      <c r="C26" s="10" t="s">
        <v>109</v>
      </c>
      <c r="D26" s="11" t="s">
        <v>39</v>
      </c>
      <c r="E26" s="12">
        <v>1.0</v>
      </c>
      <c r="F26" s="11" t="s">
        <v>39</v>
      </c>
      <c r="G26" s="12">
        <v>1.0</v>
      </c>
      <c r="H26" s="13" t="s">
        <v>39</v>
      </c>
      <c r="I26" s="12">
        <v>1.0</v>
      </c>
      <c r="J26" s="13" t="s">
        <v>40</v>
      </c>
      <c r="K26" s="12">
        <v>0.0</v>
      </c>
      <c r="L26" s="11" t="s">
        <v>39</v>
      </c>
      <c r="M26" s="12">
        <v>1.0</v>
      </c>
      <c r="N26" s="11" t="s">
        <v>39</v>
      </c>
      <c r="O26" s="12">
        <v>1.0</v>
      </c>
      <c r="P26" s="11" t="s">
        <v>39</v>
      </c>
      <c r="Q26" s="12">
        <v>1.0</v>
      </c>
      <c r="R26" s="11" t="s">
        <v>39</v>
      </c>
      <c r="S26" s="12">
        <v>1.0</v>
      </c>
      <c r="T26" s="11" t="s">
        <v>39</v>
      </c>
      <c r="U26" s="12">
        <v>1.0</v>
      </c>
      <c r="V26" s="11" t="s">
        <v>39</v>
      </c>
      <c r="W26" s="12">
        <v>1.0</v>
      </c>
      <c r="X26" s="13" t="s">
        <v>39</v>
      </c>
      <c r="Y26" s="12">
        <v>1.0</v>
      </c>
      <c r="Z26" s="11" t="s">
        <v>40</v>
      </c>
      <c r="AA26" s="12">
        <v>1.0</v>
      </c>
      <c r="AB26" s="11" t="s">
        <v>40</v>
      </c>
      <c r="AC26" s="12">
        <v>0.0</v>
      </c>
      <c r="AD26" s="11" t="s">
        <v>39</v>
      </c>
      <c r="AE26" s="12">
        <v>1.0</v>
      </c>
      <c r="AF26" s="11" t="s">
        <v>39</v>
      </c>
      <c r="AG26" s="12">
        <v>1.0</v>
      </c>
      <c r="AH26" s="3"/>
      <c r="AI26" s="3"/>
      <c r="AJ26" s="3"/>
      <c r="AK26" s="3"/>
      <c r="AL26" s="3"/>
      <c r="AM26" s="3"/>
      <c r="AN26" s="3"/>
      <c r="AO26" s="3"/>
      <c r="AP26" s="3"/>
      <c r="AQ26" s="3"/>
      <c r="AR26" s="3"/>
      <c r="AS26" s="3"/>
      <c r="AT26" s="3"/>
      <c r="AU26" s="3"/>
      <c r="AV26" s="3"/>
      <c r="AW26" s="3"/>
      <c r="AX26" s="3"/>
      <c r="AY26" s="3"/>
      <c r="AZ26" s="3"/>
      <c r="BA26" s="3"/>
    </row>
    <row r="27" ht="15.0" customHeight="1">
      <c r="A27" s="16" t="s">
        <v>110</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6"/>
      <c r="AH27" s="3"/>
      <c r="AI27" s="3"/>
      <c r="AJ27" s="3"/>
      <c r="AK27" s="3"/>
      <c r="AL27" s="3"/>
      <c r="AM27" s="3"/>
      <c r="AN27" s="3"/>
      <c r="AO27" s="3"/>
      <c r="AP27" s="3"/>
      <c r="AQ27" s="3"/>
      <c r="AR27" s="3"/>
      <c r="AS27" s="3"/>
      <c r="AT27" s="3"/>
      <c r="AU27" s="3"/>
      <c r="AV27" s="3"/>
      <c r="AW27" s="3"/>
      <c r="AX27" s="3"/>
      <c r="AY27" s="3"/>
      <c r="AZ27" s="3"/>
      <c r="BA27" s="3"/>
    </row>
    <row r="28" ht="15.0" customHeight="1">
      <c r="A28" s="14" t="s">
        <v>111</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6"/>
      <c r="AH28" s="3"/>
      <c r="AI28" s="3"/>
      <c r="AJ28" s="3"/>
      <c r="AK28" s="3"/>
      <c r="AL28" s="3"/>
      <c r="AM28" s="3"/>
      <c r="AN28" s="3"/>
      <c r="AO28" s="3"/>
      <c r="AP28" s="3"/>
      <c r="AQ28" s="3"/>
      <c r="AR28" s="3"/>
      <c r="AS28" s="3"/>
      <c r="AT28" s="3"/>
      <c r="AU28" s="3"/>
      <c r="AV28" s="3"/>
      <c r="AW28" s="3"/>
      <c r="AX28" s="3"/>
      <c r="AY28" s="3"/>
      <c r="AZ28" s="3"/>
      <c r="BA28" s="3"/>
    </row>
    <row r="29" ht="15.0" customHeight="1">
      <c r="A29" s="17" t="s">
        <v>112</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6"/>
      <c r="AH29" s="3"/>
      <c r="AI29" s="3"/>
      <c r="AJ29" s="3"/>
      <c r="AK29" s="3"/>
      <c r="AL29" s="3"/>
      <c r="AM29" s="3"/>
      <c r="AN29" s="3"/>
      <c r="AO29" s="3"/>
      <c r="AP29" s="3"/>
      <c r="AQ29" s="3"/>
      <c r="AR29" s="3"/>
      <c r="AS29" s="3"/>
      <c r="AT29" s="3"/>
      <c r="AU29" s="3"/>
      <c r="AV29" s="3"/>
      <c r="AW29" s="3"/>
      <c r="AX29" s="3"/>
      <c r="AY29" s="3"/>
      <c r="AZ29" s="3"/>
      <c r="BA29" s="3"/>
    </row>
    <row r="30" ht="15.0" customHeight="1">
      <c r="A30" s="18" t="s">
        <v>113</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6"/>
      <c r="AH30" s="3"/>
      <c r="AI30" s="3"/>
      <c r="AJ30" s="3"/>
      <c r="AK30" s="3"/>
      <c r="AL30" s="3"/>
      <c r="AM30" s="3"/>
      <c r="AN30" s="3"/>
      <c r="AO30" s="3"/>
      <c r="AP30" s="3"/>
      <c r="AQ30" s="3"/>
      <c r="AR30" s="3"/>
      <c r="AS30" s="3"/>
      <c r="AT30" s="3"/>
      <c r="AU30" s="3"/>
      <c r="AV30" s="3"/>
      <c r="AW30" s="3"/>
      <c r="AX30" s="3"/>
      <c r="AY30" s="3"/>
      <c r="AZ30" s="3"/>
      <c r="BA30" s="3"/>
    </row>
    <row r="31" ht="30.0" customHeight="1">
      <c r="A31" s="9" t="s">
        <v>114</v>
      </c>
      <c r="B31" s="10" t="s">
        <v>115</v>
      </c>
      <c r="C31" s="10" t="s">
        <v>116</v>
      </c>
      <c r="D31" s="11" t="s">
        <v>39</v>
      </c>
      <c r="E31" s="12">
        <v>1.0</v>
      </c>
      <c r="F31" s="11" t="s">
        <v>39</v>
      </c>
      <c r="G31" s="12">
        <v>1.0</v>
      </c>
      <c r="H31" s="11" t="s">
        <v>39</v>
      </c>
      <c r="I31" s="12">
        <v>1.0</v>
      </c>
      <c r="J31" s="11" t="s">
        <v>39</v>
      </c>
      <c r="K31" s="12">
        <v>1.0</v>
      </c>
      <c r="L31" s="11" t="s">
        <v>39</v>
      </c>
      <c r="M31" s="12">
        <v>1.0</v>
      </c>
      <c r="N31" s="11" t="s">
        <v>39</v>
      </c>
      <c r="O31" s="12">
        <v>1.0</v>
      </c>
      <c r="P31" s="11" t="s">
        <v>39</v>
      </c>
      <c r="Q31" s="12">
        <v>1.0</v>
      </c>
      <c r="R31" s="11" t="s">
        <v>39</v>
      </c>
      <c r="S31" s="12">
        <v>1.0</v>
      </c>
      <c r="T31" s="11" t="s">
        <v>39</v>
      </c>
      <c r="U31" s="12">
        <v>1.0</v>
      </c>
      <c r="V31" s="11" t="s">
        <v>39</v>
      </c>
      <c r="W31" s="12">
        <v>1.0</v>
      </c>
      <c r="X31" s="13" t="s">
        <v>39</v>
      </c>
      <c r="Y31" s="12">
        <v>1.0</v>
      </c>
      <c r="Z31" s="11" t="s">
        <v>39</v>
      </c>
      <c r="AA31" s="12">
        <v>1.0</v>
      </c>
      <c r="AB31" s="11" t="s">
        <v>39</v>
      </c>
      <c r="AC31" s="12">
        <v>1.0</v>
      </c>
      <c r="AD31" s="11" t="s">
        <v>39</v>
      </c>
      <c r="AE31" s="12">
        <v>1.0</v>
      </c>
      <c r="AF31" s="11" t="s">
        <v>39</v>
      </c>
      <c r="AG31" s="12">
        <v>1.0</v>
      </c>
      <c r="AH31" s="3"/>
      <c r="AI31" s="3"/>
      <c r="AJ31" s="3"/>
      <c r="AK31" s="3"/>
      <c r="AL31" s="3"/>
      <c r="AM31" s="3"/>
      <c r="AN31" s="3"/>
      <c r="AO31" s="3"/>
      <c r="AP31" s="3"/>
      <c r="AQ31" s="3"/>
      <c r="AR31" s="3"/>
      <c r="AS31" s="3"/>
      <c r="AT31" s="3"/>
      <c r="AU31" s="3"/>
      <c r="AV31" s="3"/>
      <c r="AW31" s="3"/>
      <c r="AX31" s="3"/>
      <c r="AY31" s="3"/>
      <c r="AZ31" s="3"/>
      <c r="BA31" s="3"/>
    </row>
    <row r="32" ht="30.0" customHeight="1">
      <c r="A32" s="9" t="s">
        <v>117</v>
      </c>
      <c r="B32" s="10" t="s">
        <v>118</v>
      </c>
      <c r="C32" s="10" t="s">
        <v>119</v>
      </c>
      <c r="D32" s="11" t="s">
        <v>39</v>
      </c>
      <c r="E32" s="12">
        <v>1.0</v>
      </c>
      <c r="F32" s="11" t="s">
        <v>39</v>
      </c>
      <c r="G32" s="12">
        <v>1.0</v>
      </c>
      <c r="H32" s="11" t="s">
        <v>39</v>
      </c>
      <c r="I32" s="12">
        <v>1.0</v>
      </c>
      <c r="J32" s="11" t="s">
        <v>39</v>
      </c>
      <c r="K32" s="12">
        <v>1.0</v>
      </c>
      <c r="L32" s="11" t="s">
        <v>39</v>
      </c>
      <c r="M32" s="12">
        <v>1.0</v>
      </c>
      <c r="N32" s="11" t="s">
        <v>39</v>
      </c>
      <c r="O32" s="12">
        <v>1.0</v>
      </c>
      <c r="P32" s="11" t="s">
        <v>39</v>
      </c>
      <c r="Q32" s="12">
        <v>1.0</v>
      </c>
      <c r="R32" s="11" t="s">
        <v>39</v>
      </c>
      <c r="S32" s="12">
        <v>1.0</v>
      </c>
      <c r="T32" s="11" t="s">
        <v>39</v>
      </c>
      <c r="U32" s="12">
        <v>1.0</v>
      </c>
      <c r="V32" s="11" t="s">
        <v>39</v>
      </c>
      <c r="W32" s="12">
        <v>1.0</v>
      </c>
      <c r="X32" s="13" t="s">
        <v>39</v>
      </c>
      <c r="Y32" s="12">
        <v>1.0</v>
      </c>
      <c r="Z32" s="11" t="s">
        <v>39</v>
      </c>
      <c r="AA32" s="12">
        <v>1.0</v>
      </c>
      <c r="AB32" s="11" t="s">
        <v>39</v>
      </c>
      <c r="AC32" s="12">
        <v>1.0</v>
      </c>
      <c r="AD32" s="11" t="s">
        <v>39</v>
      </c>
      <c r="AE32" s="12">
        <v>1.0</v>
      </c>
      <c r="AF32" s="11" t="s">
        <v>39</v>
      </c>
      <c r="AG32" s="12">
        <v>1.0</v>
      </c>
      <c r="AH32" s="3"/>
      <c r="AI32" s="3"/>
      <c r="AJ32" s="3"/>
      <c r="AK32" s="3"/>
      <c r="AL32" s="3"/>
      <c r="AM32" s="3"/>
      <c r="AN32" s="3"/>
      <c r="AO32" s="3"/>
      <c r="AP32" s="3"/>
      <c r="AQ32" s="3"/>
      <c r="AR32" s="3"/>
      <c r="AS32" s="3"/>
      <c r="AT32" s="3"/>
      <c r="AU32" s="3"/>
      <c r="AV32" s="3"/>
      <c r="AW32" s="3"/>
      <c r="AX32" s="3"/>
      <c r="AY32" s="3"/>
      <c r="AZ32" s="3"/>
      <c r="BA32" s="3"/>
    </row>
    <row r="33" ht="30.0" customHeight="1">
      <c r="A33" s="9" t="s">
        <v>120</v>
      </c>
      <c r="B33" s="10" t="s">
        <v>121</v>
      </c>
      <c r="C33" s="10" t="s">
        <v>122</v>
      </c>
      <c r="D33" s="11" t="s">
        <v>39</v>
      </c>
      <c r="E33" s="12">
        <v>1.0</v>
      </c>
      <c r="F33" s="11" t="s">
        <v>39</v>
      </c>
      <c r="G33" s="12">
        <v>1.0</v>
      </c>
      <c r="H33" s="11" t="s">
        <v>39</v>
      </c>
      <c r="I33" s="12">
        <v>1.0</v>
      </c>
      <c r="J33" s="11" t="s">
        <v>39</v>
      </c>
      <c r="K33" s="12">
        <v>1.0</v>
      </c>
      <c r="L33" s="11" t="s">
        <v>39</v>
      </c>
      <c r="M33" s="12">
        <v>1.0</v>
      </c>
      <c r="N33" s="11" t="s">
        <v>39</v>
      </c>
      <c r="O33" s="12">
        <v>1.0</v>
      </c>
      <c r="P33" s="11" t="s">
        <v>39</v>
      </c>
      <c r="Q33" s="12">
        <v>1.0</v>
      </c>
      <c r="R33" s="11" t="s">
        <v>39</v>
      </c>
      <c r="S33" s="12">
        <v>1.0</v>
      </c>
      <c r="T33" s="11" t="s">
        <v>39</v>
      </c>
      <c r="U33" s="12">
        <v>1.0</v>
      </c>
      <c r="V33" s="11" t="s">
        <v>39</v>
      </c>
      <c r="W33" s="12">
        <v>1.0</v>
      </c>
      <c r="X33" s="13" t="s">
        <v>39</v>
      </c>
      <c r="Y33" s="12">
        <v>1.0</v>
      </c>
      <c r="Z33" s="11" t="s">
        <v>39</v>
      </c>
      <c r="AA33" s="12">
        <v>1.0</v>
      </c>
      <c r="AB33" s="11" t="s">
        <v>39</v>
      </c>
      <c r="AC33" s="12">
        <v>1.0</v>
      </c>
      <c r="AD33" s="11" t="s">
        <v>39</v>
      </c>
      <c r="AE33" s="12">
        <v>1.0</v>
      </c>
      <c r="AF33" s="11" t="s">
        <v>39</v>
      </c>
      <c r="AG33" s="12">
        <v>1.0</v>
      </c>
      <c r="AH33" s="3"/>
      <c r="AI33" s="3"/>
      <c r="AJ33" s="3"/>
      <c r="AK33" s="3"/>
      <c r="AL33" s="3"/>
      <c r="AM33" s="3"/>
      <c r="AN33" s="3"/>
      <c r="AO33" s="3"/>
      <c r="AP33" s="3"/>
      <c r="AQ33" s="3"/>
      <c r="AR33" s="3"/>
      <c r="AS33" s="3"/>
      <c r="AT33" s="3"/>
      <c r="AU33" s="3"/>
      <c r="AV33" s="3"/>
      <c r="AW33" s="3"/>
      <c r="AX33" s="3"/>
      <c r="AY33" s="3"/>
      <c r="AZ33" s="3"/>
      <c r="BA33" s="3"/>
    </row>
    <row r="34" ht="30.0" customHeight="1">
      <c r="A34" s="9" t="s">
        <v>123</v>
      </c>
      <c r="B34" s="10" t="s">
        <v>124</v>
      </c>
      <c r="C34" s="10" t="s">
        <v>125</v>
      </c>
      <c r="D34" s="11" t="s">
        <v>39</v>
      </c>
      <c r="E34" s="12">
        <v>1.0</v>
      </c>
      <c r="F34" s="11" t="s">
        <v>39</v>
      </c>
      <c r="G34" s="12">
        <v>1.0</v>
      </c>
      <c r="H34" s="11" t="s">
        <v>39</v>
      </c>
      <c r="I34" s="12">
        <v>1.0</v>
      </c>
      <c r="J34" s="11" t="s">
        <v>40</v>
      </c>
      <c r="K34" s="12">
        <v>0.0</v>
      </c>
      <c r="L34" s="11" t="s">
        <v>39</v>
      </c>
      <c r="M34" s="12">
        <v>1.0</v>
      </c>
      <c r="N34" s="11" t="s">
        <v>39</v>
      </c>
      <c r="O34" s="12">
        <v>1.0</v>
      </c>
      <c r="P34" s="11" t="s">
        <v>39</v>
      </c>
      <c r="Q34" s="12">
        <v>1.0</v>
      </c>
      <c r="R34" s="11" t="s">
        <v>40</v>
      </c>
      <c r="S34" s="12">
        <v>0.0</v>
      </c>
      <c r="T34" s="11" t="s">
        <v>39</v>
      </c>
      <c r="U34" s="12">
        <v>1.0</v>
      </c>
      <c r="V34" s="11" t="s">
        <v>39</v>
      </c>
      <c r="W34" s="12">
        <v>1.0</v>
      </c>
      <c r="X34" s="13" t="s">
        <v>40</v>
      </c>
      <c r="Y34" s="12">
        <v>0.0</v>
      </c>
      <c r="Z34" s="11" t="s">
        <v>40</v>
      </c>
      <c r="AA34" s="12">
        <v>0.0</v>
      </c>
      <c r="AB34" s="12" t="s">
        <v>72</v>
      </c>
      <c r="AC34" s="12">
        <v>1.0</v>
      </c>
      <c r="AD34" s="11" t="s">
        <v>39</v>
      </c>
      <c r="AE34" s="12">
        <v>1.0</v>
      </c>
      <c r="AF34" s="11" t="s">
        <v>39</v>
      </c>
      <c r="AG34" s="12">
        <v>1.0</v>
      </c>
      <c r="AH34" s="3"/>
      <c r="AI34" s="3"/>
      <c r="AJ34" s="3"/>
      <c r="AK34" s="3"/>
      <c r="AL34" s="3"/>
      <c r="AM34" s="3"/>
      <c r="AN34" s="3"/>
      <c r="AO34" s="3"/>
      <c r="AP34" s="3"/>
      <c r="AQ34" s="3"/>
      <c r="AR34" s="3"/>
      <c r="AS34" s="3"/>
      <c r="AT34" s="3"/>
      <c r="AU34" s="3"/>
      <c r="AV34" s="3"/>
      <c r="AW34" s="3"/>
      <c r="AX34" s="3"/>
      <c r="AY34" s="3"/>
      <c r="AZ34" s="3"/>
      <c r="BA34" s="3"/>
    </row>
    <row r="35" ht="15.0" customHeight="1">
      <c r="A35" s="19" t="s">
        <v>126</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6"/>
      <c r="AH35" s="3"/>
      <c r="AI35" s="3"/>
      <c r="AJ35" s="3"/>
      <c r="AK35" s="3"/>
      <c r="AL35" s="3"/>
      <c r="AM35" s="3"/>
      <c r="AN35" s="3"/>
      <c r="AO35" s="3"/>
      <c r="AP35" s="3"/>
      <c r="AQ35" s="3"/>
      <c r="AR35" s="3"/>
      <c r="AS35" s="3"/>
      <c r="AT35" s="3"/>
      <c r="AU35" s="3"/>
      <c r="AV35" s="3"/>
      <c r="AW35" s="3"/>
      <c r="AX35" s="3"/>
      <c r="AY35" s="3"/>
      <c r="AZ35" s="3"/>
      <c r="BA35" s="3"/>
    </row>
    <row r="36" ht="15.0" customHeight="1">
      <c r="A36" s="18" t="s">
        <v>127</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6"/>
      <c r="AH36" s="3"/>
      <c r="AI36" s="3"/>
      <c r="AJ36" s="3"/>
      <c r="AK36" s="3"/>
      <c r="AL36" s="3"/>
      <c r="AM36" s="3"/>
      <c r="AN36" s="3"/>
      <c r="AO36" s="3"/>
      <c r="AP36" s="3"/>
      <c r="AQ36" s="3"/>
      <c r="AR36" s="3"/>
      <c r="AS36" s="3"/>
      <c r="AT36" s="3"/>
      <c r="AU36" s="3"/>
      <c r="AV36" s="3"/>
      <c r="AW36" s="3"/>
      <c r="AX36" s="3"/>
      <c r="AY36" s="3"/>
      <c r="AZ36" s="3"/>
      <c r="BA36" s="3"/>
    </row>
    <row r="37" ht="15.0" customHeight="1">
      <c r="A37" s="18" t="s">
        <v>128</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6"/>
      <c r="AH37" s="3"/>
      <c r="AI37" s="3"/>
      <c r="AJ37" s="3"/>
      <c r="AK37" s="3"/>
      <c r="AL37" s="3"/>
      <c r="AM37" s="3"/>
      <c r="AN37" s="3"/>
      <c r="AO37" s="3"/>
      <c r="AP37" s="3"/>
      <c r="AQ37" s="3"/>
      <c r="AR37" s="3"/>
      <c r="AS37" s="3"/>
      <c r="AT37" s="3"/>
      <c r="AU37" s="3"/>
      <c r="AV37" s="3"/>
      <c r="AW37" s="3"/>
      <c r="AX37" s="3"/>
      <c r="AY37" s="3"/>
      <c r="AZ37" s="3"/>
      <c r="BA37" s="3"/>
    </row>
    <row r="38" ht="30.0" customHeight="1">
      <c r="A38" s="9" t="s">
        <v>129</v>
      </c>
      <c r="B38" s="10" t="s">
        <v>130</v>
      </c>
      <c r="C38" s="10" t="s">
        <v>131</v>
      </c>
      <c r="D38" s="11" t="s">
        <v>39</v>
      </c>
      <c r="E38" s="12">
        <v>1.0</v>
      </c>
      <c r="F38" s="11" t="s">
        <v>39</v>
      </c>
      <c r="G38" s="12">
        <v>1.0</v>
      </c>
      <c r="H38" s="11" t="s">
        <v>39</v>
      </c>
      <c r="I38" s="12">
        <v>1.0</v>
      </c>
      <c r="J38" s="11" t="s">
        <v>39</v>
      </c>
      <c r="K38" s="12">
        <v>1.0</v>
      </c>
      <c r="L38" s="11" t="s">
        <v>39</v>
      </c>
      <c r="M38" s="12">
        <v>1.0</v>
      </c>
      <c r="N38" s="11" t="s">
        <v>39</v>
      </c>
      <c r="O38" s="12">
        <v>1.0</v>
      </c>
      <c r="P38" s="11" t="s">
        <v>39</v>
      </c>
      <c r="Q38" s="12">
        <v>1.0</v>
      </c>
      <c r="R38" s="11" t="s">
        <v>39</v>
      </c>
      <c r="S38" s="12">
        <v>1.0</v>
      </c>
      <c r="T38" s="11" t="s">
        <v>40</v>
      </c>
      <c r="U38" s="12">
        <v>0.0</v>
      </c>
      <c r="V38" s="11" t="s">
        <v>39</v>
      </c>
      <c r="W38" s="12">
        <v>1.0</v>
      </c>
      <c r="X38" s="13" t="s">
        <v>39</v>
      </c>
      <c r="Y38" s="12">
        <v>1.0</v>
      </c>
      <c r="Z38" s="11" t="s">
        <v>39</v>
      </c>
      <c r="AA38" s="12">
        <v>1.0</v>
      </c>
      <c r="AB38" s="11" t="s">
        <v>39</v>
      </c>
      <c r="AC38" s="12">
        <v>1.0</v>
      </c>
      <c r="AD38" s="11" t="s">
        <v>39</v>
      </c>
      <c r="AE38" s="12">
        <v>1.0</v>
      </c>
      <c r="AF38" s="11" t="s">
        <v>39</v>
      </c>
      <c r="AG38" s="12">
        <v>1.0</v>
      </c>
      <c r="AH38" s="3"/>
      <c r="AI38" s="3"/>
      <c r="AJ38" s="3"/>
      <c r="AK38" s="3"/>
      <c r="AL38" s="3"/>
      <c r="AM38" s="3"/>
      <c r="AN38" s="3"/>
      <c r="AO38" s="3"/>
      <c r="AP38" s="3"/>
      <c r="AQ38" s="3"/>
      <c r="AR38" s="3"/>
      <c r="AS38" s="3"/>
      <c r="AT38" s="3"/>
      <c r="AU38" s="3"/>
      <c r="AV38" s="3"/>
      <c r="AW38" s="3"/>
      <c r="AX38" s="3"/>
      <c r="AY38" s="3"/>
      <c r="AZ38" s="3"/>
      <c r="BA38" s="3"/>
    </row>
    <row r="39" ht="30.0" customHeight="1">
      <c r="A39" s="9" t="s">
        <v>132</v>
      </c>
      <c r="B39" s="10" t="s">
        <v>133</v>
      </c>
      <c r="C39" s="10" t="s">
        <v>134</v>
      </c>
      <c r="D39" s="11" t="s">
        <v>39</v>
      </c>
      <c r="E39" s="12">
        <v>1.0</v>
      </c>
      <c r="F39" s="11" t="s">
        <v>39</v>
      </c>
      <c r="G39" s="12">
        <v>1.0</v>
      </c>
      <c r="H39" s="11" t="s">
        <v>39</v>
      </c>
      <c r="I39" s="12">
        <v>1.0</v>
      </c>
      <c r="J39" s="11" t="s">
        <v>39</v>
      </c>
      <c r="K39" s="12">
        <v>1.0</v>
      </c>
      <c r="L39" s="11" t="s">
        <v>39</v>
      </c>
      <c r="M39" s="12">
        <v>1.0</v>
      </c>
      <c r="N39" s="11" t="s">
        <v>39</v>
      </c>
      <c r="O39" s="12">
        <v>1.0</v>
      </c>
      <c r="P39" s="11" t="s">
        <v>39</v>
      </c>
      <c r="Q39" s="12">
        <v>1.0</v>
      </c>
      <c r="R39" s="11" t="s">
        <v>39</v>
      </c>
      <c r="S39" s="12">
        <v>1.0</v>
      </c>
      <c r="T39" s="11" t="s">
        <v>39</v>
      </c>
      <c r="U39" s="12">
        <v>1.0</v>
      </c>
      <c r="V39" s="11" t="s">
        <v>39</v>
      </c>
      <c r="W39" s="12">
        <v>1.0</v>
      </c>
      <c r="X39" s="13" t="s">
        <v>39</v>
      </c>
      <c r="Y39" s="12">
        <v>1.0</v>
      </c>
      <c r="Z39" s="11" t="s">
        <v>39</v>
      </c>
      <c r="AA39" s="12">
        <v>1.0</v>
      </c>
      <c r="AB39" s="11" t="s">
        <v>39</v>
      </c>
      <c r="AC39" s="12">
        <v>1.0</v>
      </c>
      <c r="AD39" s="11" t="s">
        <v>39</v>
      </c>
      <c r="AE39" s="12">
        <v>1.0</v>
      </c>
      <c r="AF39" s="11" t="s">
        <v>39</v>
      </c>
      <c r="AG39" s="12">
        <v>1.0</v>
      </c>
      <c r="AH39" s="3"/>
      <c r="AI39" s="3"/>
      <c r="AJ39" s="3"/>
      <c r="AK39" s="3"/>
      <c r="AL39" s="3"/>
      <c r="AM39" s="3"/>
      <c r="AN39" s="3"/>
      <c r="AO39" s="3"/>
      <c r="AP39" s="3"/>
      <c r="AQ39" s="3"/>
      <c r="AR39" s="3"/>
      <c r="AS39" s="3"/>
      <c r="AT39" s="3"/>
      <c r="AU39" s="3"/>
      <c r="AV39" s="3"/>
      <c r="AW39" s="3"/>
      <c r="AX39" s="3"/>
      <c r="AY39" s="3"/>
      <c r="AZ39" s="3"/>
      <c r="BA39" s="3"/>
    </row>
    <row r="40" ht="30.0" customHeight="1">
      <c r="A40" s="9" t="s">
        <v>135</v>
      </c>
      <c r="B40" s="10" t="s">
        <v>136</v>
      </c>
      <c r="C40" s="10" t="s">
        <v>137</v>
      </c>
      <c r="D40" s="11" t="s">
        <v>39</v>
      </c>
      <c r="E40" s="12">
        <v>1.0</v>
      </c>
      <c r="F40" s="11" t="s">
        <v>39</v>
      </c>
      <c r="G40" s="12">
        <v>1.0</v>
      </c>
      <c r="H40" s="11" t="s">
        <v>39</v>
      </c>
      <c r="I40" s="12">
        <v>1.0</v>
      </c>
      <c r="J40" s="11" t="s">
        <v>39</v>
      </c>
      <c r="K40" s="12">
        <v>1.0</v>
      </c>
      <c r="L40" s="11" t="s">
        <v>39</v>
      </c>
      <c r="M40" s="12">
        <v>1.0</v>
      </c>
      <c r="N40" s="11" t="s">
        <v>39</v>
      </c>
      <c r="O40" s="12">
        <v>1.0</v>
      </c>
      <c r="P40" s="11" t="s">
        <v>39</v>
      </c>
      <c r="Q40" s="12">
        <v>1.0</v>
      </c>
      <c r="R40" s="11" t="s">
        <v>39</v>
      </c>
      <c r="S40" s="12">
        <v>1.0</v>
      </c>
      <c r="T40" s="11" t="s">
        <v>39</v>
      </c>
      <c r="U40" s="12">
        <v>1.0</v>
      </c>
      <c r="V40" s="11" t="s">
        <v>39</v>
      </c>
      <c r="W40" s="12">
        <v>1.0</v>
      </c>
      <c r="X40" s="13" t="s">
        <v>39</v>
      </c>
      <c r="Y40" s="12">
        <v>1.0</v>
      </c>
      <c r="Z40" s="11" t="s">
        <v>39</v>
      </c>
      <c r="AA40" s="12">
        <v>1.0</v>
      </c>
      <c r="AB40" s="11" t="s">
        <v>39</v>
      </c>
      <c r="AC40" s="12">
        <v>1.0</v>
      </c>
      <c r="AD40" s="11" t="s">
        <v>39</v>
      </c>
      <c r="AE40" s="12">
        <v>1.0</v>
      </c>
      <c r="AF40" s="11" t="s">
        <v>39</v>
      </c>
      <c r="AG40" s="12">
        <v>1.0</v>
      </c>
      <c r="AH40" s="3"/>
      <c r="AI40" s="3"/>
      <c r="AJ40" s="3"/>
      <c r="AK40" s="3"/>
      <c r="AL40" s="3"/>
      <c r="AM40" s="3"/>
      <c r="AN40" s="3"/>
      <c r="AO40" s="3"/>
      <c r="AP40" s="3"/>
      <c r="AQ40" s="3"/>
      <c r="AR40" s="3"/>
      <c r="AS40" s="3"/>
      <c r="AT40" s="3"/>
      <c r="AU40" s="3"/>
      <c r="AV40" s="3"/>
      <c r="AW40" s="3"/>
      <c r="AX40" s="3"/>
      <c r="AY40" s="3"/>
      <c r="AZ40" s="3"/>
      <c r="BA40" s="3"/>
    </row>
    <row r="41" ht="30.0" customHeight="1">
      <c r="A41" s="9" t="s">
        <v>138</v>
      </c>
      <c r="B41" s="10" t="s">
        <v>139</v>
      </c>
      <c r="C41" s="10" t="s">
        <v>140</v>
      </c>
      <c r="D41" s="11" t="s">
        <v>39</v>
      </c>
      <c r="E41" s="12">
        <v>1.0</v>
      </c>
      <c r="F41" s="11" t="s">
        <v>39</v>
      </c>
      <c r="G41" s="12">
        <v>1.0</v>
      </c>
      <c r="H41" s="11" t="s">
        <v>39</v>
      </c>
      <c r="I41" s="12">
        <v>1.0</v>
      </c>
      <c r="J41" s="11" t="s">
        <v>39</v>
      </c>
      <c r="K41" s="12">
        <v>1.0</v>
      </c>
      <c r="L41" s="11" t="s">
        <v>39</v>
      </c>
      <c r="M41" s="12">
        <v>1.0</v>
      </c>
      <c r="N41" s="11" t="s">
        <v>39</v>
      </c>
      <c r="O41" s="12">
        <v>1.0</v>
      </c>
      <c r="P41" s="11" t="s">
        <v>39</v>
      </c>
      <c r="Q41" s="12">
        <v>1.0</v>
      </c>
      <c r="R41" s="11" t="s">
        <v>39</v>
      </c>
      <c r="S41" s="12">
        <v>1.0</v>
      </c>
      <c r="T41" s="11" t="s">
        <v>39</v>
      </c>
      <c r="U41" s="12">
        <v>1.0</v>
      </c>
      <c r="V41" s="11" t="s">
        <v>39</v>
      </c>
      <c r="W41" s="12">
        <v>1.0</v>
      </c>
      <c r="X41" s="13" t="s">
        <v>39</v>
      </c>
      <c r="Y41" s="12">
        <v>1.0</v>
      </c>
      <c r="Z41" s="11" t="s">
        <v>39</v>
      </c>
      <c r="AA41" s="12">
        <v>1.0</v>
      </c>
      <c r="AB41" s="11" t="s">
        <v>39</v>
      </c>
      <c r="AC41" s="12">
        <v>1.0</v>
      </c>
      <c r="AD41" s="11" t="s">
        <v>39</v>
      </c>
      <c r="AE41" s="12">
        <v>1.0</v>
      </c>
      <c r="AF41" s="11" t="s">
        <v>39</v>
      </c>
      <c r="AG41" s="12">
        <v>1.0</v>
      </c>
      <c r="AH41" s="3"/>
      <c r="AI41" s="3"/>
      <c r="AJ41" s="3"/>
      <c r="AK41" s="3"/>
      <c r="AL41" s="3"/>
      <c r="AM41" s="3"/>
      <c r="AN41" s="3"/>
      <c r="AO41" s="3"/>
      <c r="AP41" s="3"/>
      <c r="AQ41" s="3"/>
      <c r="AR41" s="3"/>
      <c r="AS41" s="3"/>
      <c r="AT41" s="3"/>
      <c r="AU41" s="3"/>
      <c r="AV41" s="3"/>
      <c r="AW41" s="3"/>
      <c r="AX41" s="3"/>
      <c r="AY41" s="3"/>
      <c r="AZ41" s="3"/>
      <c r="BA41" s="3"/>
    </row>
    <row r="42" ht="15.0" customHeight="1">
      <c r="A42" s="18" t="s">
        <v>141</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6"/>
      <c r="AH42" s="3"/>
      <c r="AI42" s="3"/>
      <c r="AJ42" s="3"/>
      <c r="AK42" s="3"/>
      <c r="AL42" s="3"/>
      <c r="AM42" s="3"/>
      <c r="AN42" s="3"/>
      <c r="AO42" s="3"/>
      <c r="AP42" s="3"/>
      <c r="AQ42" s="3"/>
      <c r="AR42" s="3"/>
      <c r="AS42" s="3"/>
      <c r="AT42" s="3"/>
      <c r="AU42" s="3"/>
      <c r="AV42" s="3"/>
      <c r="AW42" s="3"/>
      <c r="AX42" s="3"/>
      <c r="AY42" s="3"/>
      <c r="AZ42" s="3"/>
      <c r="BA42" s="3"/>
    </row>
    <row r="43" ht="30.0" customHeight="1">
      <c r="A43" s="9" t="s">
        <v>142</v>
      </c>
      <c r="B43" s="10" t="s">
        <v>143</v>
      </c>
      <c r="C43" s="10" t="s">
        <v>144</v>
      </c>
      <c r="D43" s="11" t="s">
        <v>39</v>
      </c>
      <c r="E43" s="12">
        <v>1.0</v>
      </c>
      <c r="F43" s="11" t="s">
        <v>39</v>
      </c>
      <c r="G43" s="12">
        <v>1.0</v>
      </c>
      <c r="H43" s="11" t="s">
        <v>39</v>
      </c>
      <c r="I43" s="12">
        <v>1.0</v>
      </c>
      <c r="J43" s="11" t="s">
        <v>39</v>
      </c>
      <c r="K43" s="12">
        <v>1.0</v>
      </c>
      <c r="L43" s="11" t="s">
        <v>39</v>
      </c>
      <c r="M43" s="12">
        <v>1.0</v>
      </c>
      <c r="N43" s="11" t="s">
        <v>39</v>
      </c>
      <c r="O43" s="12">
        <v>1.0</v>
      </c>
      <c r="P43" s="11" t="s">
        <v>39</v>
      </c>
      <c r="Q43" s="12">
        <v>1.0</v>
      </c>
      <c r="R43" s="11" t="s">
        <v>39</v>
      </c>
      <c r="S43" s="12">
        <v>1.0</v>
      </c>
      <c r="T43" s="11" t="s">
        <v>39</v>
      </c>
      <c r="U43" s="12">
        <v>1.0</v>
      </c>
      <c r="V43" s="11" t="s">
        <v>39</v>
      </c>
      <c r="W43" s="12">
        <v>1.0</v>
      </c>
      <c r="X43" s="13" t="s">
        <v>39</v>
      </c>
      <c r="Y43" s="12">
        <v>1.0</v>
      </c>
      <c r="Z43" s="11" t="s">
        <v>39</v>
      </c>
      <c r="AA43" s="12">
        <v>1.0</v>
      </c>
      <c r="AB43" s="11" t="s">
        <v>39</v>
      </c>
      <c r="AC43" s="12">
        <v>1.0</v>
      </c>
      <c r="AD43" s="11" t="s">
        <v>39</v>
      </c>
      <c r="AE43" s="12">
        <v>1.0</v>
      </c>
      <c r="AF43" s="11" t="s">
        <v>39</v>
      </c>
      <c r="AG43" s="12">
        <v>1.0</v>
      </c>
      <c r="AH43" s="3"/>
      <c r="AI43" s="3"/>
      <c r="AJ43" s="3"/>
      <c r="AK43" s="3"/>
      <c r="AL43" s="3"/>
      <c r="AM43" s="3"/>
      <c r="AN43" s="3"/>
      <c r="AO43" s="3"/>
      <c r="AP43" s="3"/>
      <c r="AQ43" s="3"/>
      <c r="AR43" s="3"/>
      <c r="AS43" s="3"/>
      <c r="AT43" s="3"/>
      <c r="AU43" s="3"/>
      <c r="AV43" s="3"/>
      <c r="AW43" s="3"/>
      <c r="AX43" s="3"/>
      <c r="AY43" s="3"/>
      <c r="AZ43" s="3"/>
      <c r="BA43" s="3"/>
    </row>
    <row r="44" ht="30.0" customHeight="1">
      <c r="A44" s="9" t="s">
        <v>145</v>
      </c>
      <c r="B44" s="10" t="s">
        <v>146</v>
      </c>
      <c r="C44" s="10" t="s">
        <v>147</v>
      </c>
      <c r="D44" s="11" t="s">
        <v>39</v>
      </c>
      <c r="E44" s="12">
        <v>1.0</v>
      </c>
      <c r="F44" s="11" t="s">
        <v>39</v>
      </c>
      <c r="G44" s="12">
        <v>1.0</v>
      </c>
      <c r="H44" s="11" t="s">
        <v>39</v>
      </c>
      <c r="I44" s="12">
        <v>1.0</v>
      </c>
      <c r="J44" s="11" t="s">
        <v>39</v>
      </c>
      <c r="K44" s="12">
        <v>1.0</v>
      </c>
      <c r="L44" s="11" t="s">
        <v>39</v>
      </c>
      <c r="M44" s="12">
        <v>1.0</v>
      </c>
      <c r="N44" s="11" t="s">
        <v>39</v>
      </c>
      <c r="O44" s="12">
        <v>1.0</v>
      </c>
      <c r="P44" s="11" t="s">
        <v>39</v>
      </c>
      <c r="Q44" s="12">
        <v>1.0</v>
      </c>
      <c r="R44" s="11" t="s">
        <v>39</v>
      </c>
      <c r="S44" s="12">
        <v>1.0</v>
      </c>
      <c r="T44" s="11" t="s">
        <v>39</v>
      </c>
      <c r="U44" s="12">
        <v>1.0</v>
      </c>
      <c r="V44" s="11" t="s">
        <v>39</v>
      </c>
      <c r="W44" s="12">
        <v>1.0</v>
      </c>
      <c r="X44" s="13" t="s">
        <v>39</v>
      </c>
      <c r="Y44" s="12">
        <v>1.0</v>
      </c>
      <c r="Z44" s="11" t="s">
        <v>39</v>
      </c>
      <c r="AA44" s="12">
        <v>1.0</v>
      </c>
      <c r="AB44" s="11" t="s">
        <v>39</v>
      </c>
      <c r="AC44" s="12">
        <v>1.0</v>
      </c>
      <c r="AD44" s="11" t="s">
        <v>39</v>
      </c>
      <c r="AE44" s="12">
        <v>1.0</v>
      </c>
      <c r="AF44" s="11" t="s">
        <v>39</v>
      </c>
      <c r="AG44" s="12">
        <v>1.0</v>
      </c>
      <c r="AH44" s="3"/>
      <c r="AI44" s="3"/>
      <c r="AJ44" s="3"/>
      <c r="AK44" s="3"/>
      <c r="AL44" s="3"/>
      <c r="AM44" s="3"/>
      <c r="AN44" s="3"/>
      <c r="AO44" s="3"/>
      <c r="AP44" s="3"/>
      <c r="AQ44" s="3"/>
      <c r="AR44" s="3"/>
      <c r="AS44" s="3"/>
      <c r="AT44" s="3"/>
      <c r="AU44" s="3"/>
      <c r="AV44" s="3"/>
      <c r="AW44" s="3"/>
      <c r="AX44" s="3"/>
      <c r="AY44" s="3"/>
      <c r="AZ44" s="3"/>
      <c r="BA44" s="3"/>
    </row>
    <row r="45" ht="30.0" customHeight="1">
      <c r="A45" s="9" t="s">
        <v>148</v>
      </c>
      <c r="B45" s="10" t="s">
        <v>149</v>
      </c>
      <c r="C45" s="10" t="s">
        <v>150</v>
      </c>
      <c r="D45" s="11" t="s">
        <v>39</v>
      </c>
      <c r="E45" s="12">
        <v>1.0</v>
      </c>
      <c r="F45" s="11" t="s">
        <v>39</v>
      </c>
      <c r="G45" s="12">
        <v>1.0</v>
      </c>
      <c r="H45" s="11" t="s">
        <v>39</v>
      </c>
      <c r="I45" s="12">
        <v>1.0</v>
      </c>
      <c r="J45" s="11" t="s">
        <v>39</v>
      </c>
      <c r="K45" s="12">
        <v>1.0</v>
      </c>
      <c r="L45" s="11" t="s">
        <v>39</v>
      </c>
      <c r="M45" s="12">
        <v>1.0</v>
      </c>
      <c r="N45" s="11" t="s">
        <v>39</v>
      </c>
      <c r="O45" s="12">
        <v>1.0</v>
      </c>
      <c r="P45" s="11" t="s">
        <v>39</v>
      </c>
      <c r="Q45" s="12">
        <v>1.0</v>
      </c>
      <c r="R45" s="11" t="s">
        <v>39</v>
      </c>
      <c r="S45" s="12">
        <v>1.0</v>
      </c>
      <c r="T45" s="11" t="s">
        <v>39</v>
      </c>
      <c r="U45" s="12">
        <v>1.0</v>
      </c>
      <c r="V45" s="11" t="s">
        <v>39</v>
      </c>
      <c r="W45" s="12">
        <v>1.0</v>
      </c>
      <c r="X45" s="13" t="s">
        <v>39</v>
      </c>
      <c r="Y45" s="12">
        <v>1.0</v>
      </c>
      <c r="Z45" s="11" t="s">
        <v>39</v>
      </c>
      <c r="AA45" s="12">
        <v>1.0</v>
      </c>
      <c r="AB45" s="11" t="s">
        <v>39</v>
      </c>
      <c r="AC45" s="12">
        <v>1.0</v>
      </c>
      <c r="AD45" s="11" t="s">
        <v>39</v>
      </c>
      <c r="AE45" s="12">
        <v>1.0</v>
      </c>
      <c r="AF45" s="11" t="s">
        <v>39</v>
      </c>
      <c r="AG45" s="12">
        <v>1.0</v>
      </c>
      <c r="AH45" s="3"/>
      <c r="AI45" s="3"/>
      <c r="AJ45" s="3"/>
      <c r="AK45" s="3"/>
      <c r="AL45" s="3"/>
      <c r="AM45" s="3"/>
      <c r="AN45" s="3"/>
      <c r="AO45" s="3"/>
      <c r="AP45" s="3"/>
      <c r="AQ45" s="3"/>
      <c r="AR45" s="3"/>
      <c r="AS45" s="3"/>
      <c r="AT45" s="3"/>
      <c r="AU45" s="3"/>
      <c r="AV45" s="3"/>
      <c r="AW45" s="3"/>
      <c r="AX45" s="3"/>
      <c r="AY45" s="3"/>
      <c r="AZ45" s="3"/>
      <c r="BA45" s="3"/>
    </row>
    <row r="46" ht="15.0" customHeight="1">
      <c r="A46" s="18" t="s">
        <v>151</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6"/>
      <c r="AH46" s="3"/>
      <c r="AI46" s="3"/>
      <c r="AJ46" s="3"/>
      <c r="AK46" s="3"/>
      <c r="AL46" s="3"/>
      <c r="AM46" s="3"/>
      <c r="AN46" s="3"/>
      <c r="AO46" s="3"/>
      <c r="AP46" s="3"/>
      <c r="AQ46" s="3"/>
      <c r="AR46" s="3"/>
      <c r="AS46" s="3"/>
      <c r="AT46" s="3"/>
      <c r="AU46" s="3"/>
      <c r="AV46" s="3"/>
      <c r="AW46" s="3"/>
      <c r="AX46" s="3"/>
      <c r="AY46" s="3"/>
      <c r="AZ46" s="3"/>
      <c r="BA46" s="3"/>
    </row>
    <row r="47" ht="30.0" customHeight="1">
      <c r="A47" s="9" t="s">
        <v>152</v>
      </c>
      <c r="B47" s="10" t="s">
        <v>153</v>
      </c>
      <c r="C47" s="10" t="s">
        <v>154</v>
      </c>
      <c r="D47" s="11" t="s">
        <v>39</v>
      </c>
      <c r="E47" s="12">
        <v>1.0</v>
      </c>
      <c r="F47" s="11" t="s">
        <v>39</v>
      </c>
      <c r="G47" s="12">
        <v>1.0</v>
      </c>
      <c r="H47" s="11" t="s">
        <v>39</v>
      </c>
      <c r="I47" s="12">
        <v>1.0</v>
      </c>
      <c r="J47" s="11" t="s">
        <v>39</v>
      </c>
      <c r="K47" s="12">
        <v>1.0</v>
      </c>
      <c r="L47" s="11" t="s">
        <v>39</v>
      </c>
      <c r="M47" s="12">
        <v>1.0</v>
      </c>
      <c r="N47" s="11" t="s">
        <v>39</v>
      </c>
      <c r="O47" s="12">
        <v>1.0</v>
      </c>
      <c r="P47" s="11" t="s">
        <v>39</v>
      </c>
      <c r="Q47" s="12">
        <v>1.0</v>
      </c>
      <c r="R47" s="11" t="s">
        <v>39</v>
      </c>
      <c r="S47" s="12">
        <v>1.0</v>
      </c>
      <c r="T47" s="11" t="s">
        <v>39</v>
      </c>
      <c r="U47" s="12">
        <v>1.0</v>
      </c>
      <c r="V47" s="11" t="s">
        <v>39</v>
      </c>
      <c r="W47" s="12">
        <v>1.0</v>
      </c>
      <c r="X47" s="13" t="s">
        <v>39</v>
      </c>
      <c r="Y47" s="12">
        <v>1.0</v>
      </c>
      <c r="Z47" s="11" t="s">
        <v>39</v>
      </c>
      <c r="AA47" s="12">
        <v>1.0</v>
      </c>
      <c r="AB47" s="11" t="s">
        <v>39</v>
      </c>
      <c r="AC47" s="12">
        <v>1.0</v>
      </c>
      <c r="AD47" s="11" t="s">
        <v>39</v>
      </c>
      <c r="AE47" s="12">
        <v>1.0</v>
      </c>
      <c r="AF47" s="11" t="s">
        <v>39</v>
      </c>
      <c r="AG47" s="12">
        <v>1.0</v>
      </c>
      <c r="AH47" s="3"/>
      <c r="AI47" s="3"/>
      <c r="AJ47" s="3"/>
      <c r="AK47" s="3"/>
      <c r="AL47" s="3"/>
      <c r="AM47" s="3"/>
      <c r="AN47" s="3"/>
      <c r="AO47" s="3"/>
      <c r="AP47" s="3"/>
      <c r="AQ47" s="3"/>
      <c r="AR47" s="3"/>
      <c r="AS47" s="3"/>
      <c r="AT47" s="3"/>
      <c r="AU47" s="3"/>
      <c r="AV47" s="3"/>
      <c r="AW47" s="3"/>
      <c r="AX47" s="3"/>
      <c r="AY47" s="3"/>
      <c r="AZ47" s="3"/>
      <c r="BA47" s="3"/>
    </row>
    <row r="48" ht="15.0" customHeight="1">
      <c r="A48" s="17" t="s">
        <v>155</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6"/>
      <c r="AH48" s="3"/>
      <c r="AI48" s="3"/>
      <c r="AJ48" s="3"/>
      <c r="AK48" s="3"/>
      <c r="AL48" s="3"/>
      <c r="AM48" s="3"/>
      <c r="AN48" s="3"/>
      <c r="AO48" s="3"/>
      <c r="AP48" s="3"/>
      <c r="AQ48" s="3"/>
      <c r="AR48" s="3"/>
      <c r="AS48" s="3"/>
      <c r="AT48" s="3"/>
      <c r="AU48" s="3"/>
      <c r="AV48" s="3"/>
      <c r="AW48" s="3"/>
      <c r="AX48" s="3"/>
      <c r="AY48" s="3"/>
      <c r="AZ48" s="3"/>
      <c r="BA48" s="3"/>
    </row>
    <row r="49" ht="15.0" customHeight="1">
      <c r="A49" s="19" t="s">
        <v>156</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6"/>
      <c r="AH49" s="3"/>
      <c r="AI49" s="3"/>
      <c r="AJ49" s="3"/>
      <c r="AK49" s="3"/>
      <c r="AL49" s="3"/>
      <c r="AM49" s="3"/>
      <c r="AN49" s="3"/>
      <c r="AO49" s="3"/>
      <c r="AP49" s="3"/>
      <c r="AQ49" s="3"/>
      <c r="AR49" s="3"/>
      <c r="AS49" s="3"/>
      <c r="AT49" s="3"/>
      <c r="AU49" s="3"/>
      <c r="AV49" s="3"/>
      <c r="AW49" s="3"/>
      <c r="AX49" s="3"/>
      <c r="AY49" s="3"/>
      <c r="AZ49" s="3"/>
      <c r="BA49" s="3"/>
    </row>
    <row r="50" ht="30.0" customHeight="1">
      <c r="A50" s="9" t="s">
        <v>157</v>
      </c>
      <c r="B50" s="10" t="s">
        <v>158</v>
      </c>
      <c r="C50" s="10" t="s">
        <v>159</v>
      </c>
      <c r="D50" s="11" t="s">
        <v>39</v>
      </c>
      <c r="E50" s="12">
        <v>1.0</v>
      </c>
      <c r="F50" s="11" t="s">
        <v>39</v>
      </c>
      <c r="G50" s="12">
        <v>1.0</v>
      </c>
      <c r="H50" s="13" t="s">
        <v>39</v>
      </c>
      <c r="I50" s="12">
        <v>1.0</v>
      </c>
      <c r="J50" s="13" t="s">
        <v>40</v>
      </c>
      <c r="K50" s="12">
        <v>0.0</v>
      </c>
      <c r="L50" s="13" t="s">
        <v>39</v>
      </c>
      <c r="M50" s="12">
        <v>1.0</v>
      </c>
      <c r="N50" s="13" t="s">
        <v>39</v>
      </c>
      <c r="O50" s="12">
        <v>1.0</v>
      </c>
      <c r="P50" s="13" t="s">
        <v>39</v>
      </c>
      <c r="Q50" s="12">
        <v>1.0</v>
      </c>
      <c r="R50" s="13" t="s">
        <v>39</v>
      </c>
      <c r="S50" s="12">
        <v>1.0</v>
      </c>
      <c r="T50" s="11" t="s">
        <v>39</v>
      </c>
      <c r="U50" s="12">
        <v>1.0</v>
      </c>
      <c r="V50" s="11" t="s">
        <v>40</v>
      </c>
      <c r="W50" s="12">
        <v>0.0</v>
      </c>
      <c r="X50" s="13" t="s">
        <v>39</v>
      </c>
      <c r="Y50" s="12">
        <v>1.0</v>
      </c>
      <c r="Z50" s="11" t="s">
        <v>39</v>
      </c>
      <c r="AA50" s="12">
        <v>1.0</v>
      </c>
      <c r="AB50" s="11" t="s">
        <v>39</v>
      </c>
      <c r="AC50" s="12">
        <v>1.0</v>
      </c>
      <c r="AD50" s="11" t="s">
        <v>39</v>
      </c>
      <c r="AE50" s="12">
        <v>1.0</v>
      </c>
      <c r="AF50" s="11" t="s">
        <v>39</v>
      </c>
      <c r="AG50" s="12">
        <v>1.0</v>
      </c>
      <c r="AH50" s="3"/>
      <c r="AI50" s="3"/>
      <c r="AJ50" s="3"/>
      <c r="AK50" s="3"/>
      <c r="AL50" s="3"/>
      <c r="AM50" s="3"/>
      <c r="AN50" s="3"/>
      <c r="AO50" s="3"/>
      <c r="AP50" s="3"/>
      <c r="AQ50" s="3"/>
      <c r="AR50" s="3"/>
      <c r="AS50" s="3"/>
      <c r="AT50" s="3"/>
      <c r="AU50" s="3"/>
      <c r="AV50" s="3"/>
      <c r="AW50" s="3"/>
      <c r="AX50" s="3"/>
      <c r="AY50" s="3"/>
      <c r="AZ50" s="3"/>
      <c r="BA50" s="3"/>
    </row>
    <row r="51" ht="15.0" customHeight="1">
      <c r="A51" s="19" t="s">
        <v>160</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6"/>
      <c r="AH51" s="3"/>
      <c r="AI51" s="3"/>
      <c r="AJ51" s="3"/>
      <c r="AK51" s="3"/>
      <c r="AL51" s="3"/>
      <c r="AM51" s="3"/>
      <c r="AN51" s="3"/>
      <c r="AO51" s="3"/>
      <c r="AP51" s="3"/>
      <c r="AQ51" s="3"/>
      <c r="AR51" s="3"/>
      <c r="AS51" s="3"/>
      <c r="AT51" s="3"/>
      <c r="AU51" s="3"/>
      <c r="AV51" s="3"/>
      <c r="AW51" s="3"/>
      <c r="AX51" s="3"/>
      <c r="AY51" s="3"/>
      <c r="AZ51" s="3"/>
      <c r="BA51" s="3"/>
    </row>
    <row r="52" ht="30.0" customHeight="1">
      <c r="A52" s="9" t="s">
        <v>161</v>
      </c>
      <c r="B52" s="10" t="s">
        <v>162</v>
      </c>
      <c r="C52" s="10" t="s">
        <v>163</v>
      </c>
      <c r="D52" s="11" t="s">
        <v>39</v>
      </c>
      <c r="E52" s="12">
        <v>1.0</v>
      </c>
      <c r="F52" s="11" t="s">
        <v>39</v>
      </c>
      <c r="G52" s="12">
        <v>1.0</v>
      </c>
      <c r="H52" s="11" t="s">
        <v>39</v>
      </c>
      <c r="I52" s="12">
        <v>1.0</v>
      </c>
      <c r="J52" s="11" t="s">
        <v>39</v>
      </c>
      <c r="K52" s="12">
        <v>1.0</v>
      </c>
      <c r="L52" s="11" t="s">
        <v>39</v>
      </c>
      <c r="M52" s="12">
        <v>1.0</v>
      </c>
      <c r="N52" s="11" t="s">
        <v>39</v>
      </c>
      <c r="O52" s="12">
        <v>1.0</v>
      </c>
      <c r="P52" s="11" t="s">
        <v>39</v>
      </c>
      <c r="Q52" s="12">
        <v>1.0</v>
      </c>
      <c r="R52" s="11" t="s">
        <v>39</v>
      </c>
      <c r="S52" s="12">
        <v>1.0</v>
      </c>
      <c r="T52" s="11" t="s">
        <v>39</v>
      </c>
      <c r="U52" s="12">
        <v>1.0</v>
      </c>
      <c r="V52" s="11" t="s">
        <v>39</v>
      </c>
      <c r="W52" s="12">
        <v>1.0</v>
      </c>
      <c r="X52" s="13" t="s">
        <v>39</v>
      </c>
      <c r="Y52" s="12">
        <v>1.0</v>
      </c>
      <c r="Z52" s="11" t="s">
        <v>39</v>
      </c>
      <c r="AA52" s="12">
        <v>1.0</v>
      </c>
      <c r="AB52" s="11" t="s">
        <v>39</v>
      </c>
      <c r="AC52" s="12">
        <v>1.0</v>
      </c>
      <c r="AD52" s="11" t="s">
        <v>39</v>
      </c>
      <c r="AE52" s="12">
        <v>1.0</v>
      </c>
      <c r="AF52" s="11" t="s">
        <v>39</v>
      </c>
      <c r="AG52" s="12">
        <v>1.0</v>
      </c>
      <c r="AH52" s="3"/>
      <c r="AI52" s="3"/>
      <c r="AJ52" s="3"/>
      <c r="AK52" s="3"/>
      <c r="AL52" s="3"/>
      <c r="AM52" s="3"/>
      <c r="AN52" s="3"/>
      <c r="AO52" s="3"/>
      <c r="AP52" s="3"/>
      <c r="AQ52" s="3"/>
      <c r="AR52" s="3"/>
      <c r="AS52" s="3"/>
      <c r="AT52" s="3"/>
      <c r="AU52" s="3"/>
      <c r="AV52" s="3"/>
      <c r="AW52" s="3"/>
      <c r="AX52" s="3"/>
      <c r="AY52" s="3"/>
      <c r="AZ52" s="3"/>
      <c r="BA52" s="3"/>
    </row>
    <row r="53" ht="15.0" customHeight="1">
      <c r="A53" s="14" t="s">
        <v>164</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6"/>
      <c r="AH53" s="3"/>
      <c r="AI53" s="3"/>
      <c r="AJ53" s="3"/>
      <c r="AK53" s="3"/>
      <c r="AL53" s="3"/>
      <c r="AM53" s="3"/>
      <c r="AN53" s="3"/>
      <c r="AO53" s="3"/>
      <c r="AP53" s="3"/>
      <c r="AQ53" s="3"/>
      <c r="AR53" s="3"/>
      <c r="AS53" s="3"/>
      <c r="AT53" s="3"/>
      <c r="AU53" s="3"/>
      <c r="AV53" s="3"/>
      <c r="AW53" s="3"/>
      <c r="AX53" s="3"/>
      <c r="AY53" s="3"/>
      <c r="AZ53" s="3"/>
      <c r="BA53" s="3"/>
    </row>
    <row r="54" ht="15.0" customHeight="1">
      <c r="A54" s="20" t="s">
        <v>165</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6"/>
      <c r="AH54" s="3"/>
      <c r="AI54" s="3"/>
      <c r="AJ54" s="3"/>
      <c r="AK54" s="3"/>
      <c r="AL54" s="3"/>
      <c r="AM54" s="3"/>
      <c r="AN54" s="3"/>
      <c r="AO54" s="3"/>
      <c r="AP54" s="3"/>
      <c r="AQ54" s="3"/>
      <c r="AR54" s="3"/>
      <c r="AS54" s="3"/>
      <c r="AT54" s="3"/>
      <c r="AU54" s="3"/>
      <c r="AV54" s="3"/>
      <c r="AW54" s="3"/>
      <c r="AX54" s="3"/>
      <c r="AY54" s="3"/>
      <c r="AZ54" s="3"/>
      <c r="BA54" s="3"/>
    </row>
    <row r="55" ht="30.0" customHeight="1">
      <c r="A55" s="9" t="s">
        <v>166</v>
      </c>
      <c r="B55" s="10" t="s">
        <v>167</v>
      </c>
      <c r="C55" s="10" t="s">
        <v>168</v>
      </c>
      <c r="D55" s="11" t="s">
        <v>40</v>
      </c>
      <c r="E55" s="12">
        <v>0.0</v>
      </c>
      <c r="F55" s="11" t="s">
        <v>40</v>
      </c>
      <c r="G55" s="12">
        <v>0.0</v>
      </c>
      <c r="H55" s="11" t="s">
        <v>40</v>
      </c>
      <c r="I55" s="12">
        <v>0.0</v>
      </c>
      <c r="J55" s="11" t="s">
        <v>169</v>
      </c>
      <c r="K55" s="12">
        <v>0.0</v>
      </c>
      <c r="L55" s="11" t="s">
        <v>40</v>
      </c>
      <c r="M55" s="12">
        <v>0.0</v>
      </c>
      <c r="N55" s="11" t="s">
        <v>40</v>
      </c>
      <c r="O55" s="12">
        <v>0.0</v>
      </c>
      <c r="P55" s="11" t="s">
        <v>40</v>
      </c>
      <c r="Q55" s="12">
        <v>0.0</v>
      </c>
      <c r="R55" s="11" t="s">
        <v>40</v>
      </c>
      <c r="S55" s="12">
        <v>0.0</v>
      </c>
      <c r="T55" s="11" t="s">
        <v>40</v>
      </c>
      <c r="U55" s="12">
        <v>0.0</v>
      </c>
      <c r="V55" s="11" t="s">
        <v>169</v>
      </c>
      <c r="W55" s="12">
        <v>0.0</v>
      </c>
      <c r="X55" s="13" t="s">
        <v>169</v>
      </c>
      <c r="Y55" s="12">
        <v>0.0</v>
      </c>
      <c r="Z55" s="11" t="s">
        <v>169</v>
      </c>
      <c r="AA55" s="12">
        <v>0.0</v>
      </c>
      <c r="AB55" s="11" t="s">
        <v>169</v>
      </c>
      <c r="AC55" s="12">
        <v>0.0</v>
      </c>
      <c r="AD55" s="11" t="s">
        <v>169</v>
      </c>
      <c r="AE55" s="12">
        <v>0.0</v>
      </c>
      <c r="AF55" s="11" t="s">
        <v>169</v>
      </c>
      <c r="AG55" s="12">
        <v>0.0</v>
      </c>
      <c r="AH55" s="3"/>
      <c r="AI55" s="3"/>
      <c r="AJ55" s="3"/>
      <c r="AK55" s="3"/>
      <c r="AL55" s="3"/>
      <c r="AM55" s="3"/>
      <c r="AN55" s="3"/>
      <c r="AO55" s="3"/>
      <c r="AP55" s="3"/>
      <c r="AQ55" s="3"/>
      <c r="AR55" s="3"/>
      <c r="AS55" s="3"/>
      <c r="AT55" s="3"/>
      <c r="AU55" s="3"/>
      <c r="AV55" s="3"/>
      <c r="AW55" s="3"/>
      <c r="AX55" s="3"/>
      <c r="AY55" s="3"/>
      <c r="AZ55" s="3"/>
      <c r="BA55" s="3"/>
    </row>
    <row r="56" ht="30.0" customHeight="1">
      <c r="A56" s="9" t="s">
        <v>170</v>
      </c>
      <c r="B56" s="10" t="s">
        <v>171</v>
      </c>
      <c r="C56" s="10" t="s">
        <v>172</v>
      </c>
      <c r="D56" s="11" t="s">
        <v>40</v>
      </c>
      <c r="E56" s="12">
        <v>0.0</v>
      </c>
      <c r="F56" s="11" t="s">
        <v>40</v>
      </c>
      <c r="G56" s="12">
        <v>0.0</v>
      </c>
      <c r="H56" s="11" t="s">
        <v>40</v>
      </c>
      <c r="I56" s="12">
        <v>0.0</v>
      </c>
      <c r="J56" s="11" t="s">
        <v>169</v>
      </c>
      <c r="K56" s="12">
        <v>0.0</v>
      </c>
      <c r="L56" s="11" t="s">
        <v>40</v>
      </c>
      <c r="M56" s="12">
        <v>0.0</v>
      </c>
      <c r="N56" s="11" t="s">
        <v>40</v>
      </c>
      <c r="O56" s="12">
        <v>0.0</v>
      </c>
      <c r="P56" s="11" t="s">
        <v>40</v>
      </c>
      <c r="Q56" s="12">
        <v>0.0</v>
      </c>
      <c r="R56" s="11" t="s">
        <v>40</v>
      </c>
      <c r="S56" s="12">
        <v>0.0</v>
      </c>
      <c r="T56" s="11" t="s">
        <v>40</v>
      </c>
      <c r="U56" s="12">
        <v>0.0</v>
      </c>
      <c r="V56" s="11" t="s">
        <v>169</v>
      </c>
      <c r="W56" s="12">
        <v>0.0</v>
      </c>
      <c r="X56" s="13" t="s">
        <v>169</v>
      </c>
      <c r="Y56" s="12">
        <v>0.0</v>
      </c>
      <c r="Z56" s="11" t="s">
        <v>169</v>
      </c>
      <c r="AA56" s="12">
        <v>0.0</v>
      </c>
      <c r="AB56" s="11" t="s">
        <v>169</v>
      </c>
      <c r="AC56" s="12">
        <v>0.0</v>
      </c>
      <c r="AD56" s="11" t="s">
        <v>169</v>
      </c>
      <c r="AE56" s="12">
        <v>0.0</v>
      </c>
      <c r="AF56" s="11" t="s">
        <v>169</v>
      </c>
      <c r="AG56" s="12">
        <v>0.0</v>
      </c>
      <c r="AH56" s="3"/>
      <c r="AI56" s="3"/>
      <c r="AJ56" s="3"/>
      <c r="AK56" s="3"/>
      <c r="AL56" s="3"/>
      <c r="AM56" s="3"/>
      <c r="AN56" s="3"/>
      <c r="AO56" s="3"/>
      <c r="AP56" s="3"/>
      <c r="AQ56" s="3"/>
      <c r="AR56" s="3"/>
      <c r="AS56" s="3"/>
      <c r="AT56" s="3"/>
      <c r="AU56" s="3"/>
      <c r="AV56" s="3"/>
      <c r="AW56" s="3"/>
      <c r="AX56" s="3"/>
      <c r="AY56" s="3"/>
      <c r="AZ56" s="3"/>
      <c r="BA56" s="3"/>
    </row>
    <row r="57" ht="30.0" customHeight="1">
      <c r="A57" s="9" t="s">
        <v>173</v>
      </c>
      <c r="B57" s="10" t="s">
        <v>174</v>
      </c>
      <c r="C57" s="10" t="s">
        <v>175</v>
      </c>
      <c r="D57" s="11" t="s">
        <v>40</v>
      </c>
      <c r="E57" s="12">
        <v>0.0</v>
      </c>
      <c r="F57" s="11" t="s">
        <v>40</v>
      </c>
      <c r="G57" s="12">
        <v>0.0</v>
      </c>
      <c r="H57" s="11" t="s">
        <v>40</v>
      </c>
      <c r="I57" s="12">
        <v>0.0</v>
      </c>
      <c r="J57" s="11" t="s">
        <v>169</v>
      </c>
      <c r="K57" s="12">
        <v>0.0</v>
      </c>
      <c r="L57" s="11" t="s">
        <v>40</v>
      </c>
      <c r="M57" s="12">
        <v>0.0</v>
      </c>
      <c r="N57" s="11" t="s">
        <v>40</v>
      </c>
      <c r="O57" s="12">
        <v>0.0</v>
      </c>
      <c r="P57" s="11" t="s">
        <v>40</v>
      </c>
      <c r="Q57" s="12">
        <v>0.0</v>
      </c>
      <c r="R57" s="11" t="s">
        <v>40</v>
      </c>
      <c r="S57" s="12">
        <v>0.0</v>
      </c>
      <c r="T57" s="11" t="s">
        <v>40</v>
      </c>
      <c r="U57" s="12">
        <v>0.0</v>
      </c>
      <c r="V57" s="11" t="s">
        <v>169</v>
      </c>
      <c r="W57" s="12">
        <v>0.0</v>
      </c>
      <c r="X57" s="13" t="s">
        <v>169</v>
      </c>
      <c r="Y57" s="12">
        <v>0.0</v>
      </c>
      <c r="Z57" s="11" t="s">
        <v>169</v>
      </c>
      <c r="AA57" s="12">
        <v>0.0</v>
      </c>
      <c r="AB57" s="11" t="s">
        <v>169</v>
      </c>
      <c r="AC57" s="12">
        <v>0.0</v>
      </c>
      <c r="AD57" s="11" t="s">
        <v>169</v>
      </c>
      <c r="AE57" s="12">
        <v>0.0</v>
      </c>
      <c r="AF57" s="11" t="s">
        <v>169</v>
      </c>
      <c r="AG57" s="12">
        <v>0.0</v>
      </c>
      <c r="AH57" s="3"/>
      <c r="AI57" s="3"/>
      <c r="AJ57" s="3"/>
      <c r="AK57" s="3"/>
      <c r="AL57" s="3"/>
      <c r="AM57" s="3"/>
      <c r="AN57" s="3"/>
      <c r="AO57" s="3"/>
      <c r="AP57" s="3"/>
      <c r="AQ57" s="3"/>
      <c r="AR57" s="3"/>
      <c r="AS57" s="3"/>
      <c r="AT57" s="3"/>
      <c r="AU57" s="3"/>
      <c r="AV57" s="3"/>
      <c r="AW57" s="3"/>
      <c r="AX57" s="3"/>
      <c r="AY57" s="3"/>
      <c r="AZ57" s="3"/>
      <c r="BA57" s="3"/>
    </row>
    <row r="58" ht="15.0" customHeight="1">
      <c r="A58" s="21" t="s">
        <v>176</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6"/>
      <c r="AH58" s="3"/>
      <c r="AI58" s="3"/>
      <c r="AJ58" s="3"/>
      <c r="AK58" s="3"/>
      <c r="AL58" s="3"/>
      <c r="AM58" s="3"/>
      <c r="AN58" s="3"/>
      <c r="AO58" s="3"/>
      <c r="AP58" s="3"/>
      <c r="AQ58" s="3"/>
      <c r="AR58" s="3"/>
      <c r="AS58" s="3"/>
      <c r="AT58" s="3"/>
      <c r="AU58" s="3"/>
      <c r="AV58" s="3"/>
      <c r="AW58" s="3"/>
      <c r="AX58" s="3"/>
      <c r="AY58" s="3"/>
      <c r="AZ58" s="3"/>
      <c r="BA58" s="3"/>
    </row>
    <row r="59" ht="15.0" customHeight="1">
      <c r="A59" s="16" t="s">
        <v>177</v>
      </c>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6"/>
      <c r="AH59" s="3"/>
      <c r="AI59" s="3"/>
      <c r="AJ59" s="3"/>
      <c r="AK59" s="3"/>
      <c r="AL59" s="3"/>
      <c r="AM59" s="3"/>
      <c r="AN59" s="3"/>
      <c r="AO59" s="3"/>
      <c r="AP59" s="3"/>
      <c r="AQ59" s="3"/>
      <c r="AR59" s="3"/>
      <c r="AS59" s="3"/>
      <c r="AT59" s="3"/>
      <c r="AU59" s="3"/>
      <c r="AV59" s="3"/>
      <c r="AW59" s="3"/>
      <c r="AX59" s="3"/>
      <c r="AY59" s="3"/>
      <c r="AZ59" s="3"/>
      <c r="BA59" s="3"/>
    </row>
    <row r="60" ht="15.0" customHeight="1">
      <c r="A60" s="14" t="s">
        <v>178</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6"/>
      <c r="AH60" s="3"/>
      <c r="AI60" s="3"/>
      <c r="AJ60" s="3"/>
      <c r="AK60" s="3"/>
      <c r="AL60" s="3"/>
      <c r="AM60" s="3"/>
      <c r="AN60" s="3"/>
      <c r="AO60" s="3"/>
      <c r="AP60" s="3"/>
      <c r="AQ60" s="3"/>
      <c r="AR60" s="3"/>
      <c r="AS60" s="3"/>
      <c r="AT60" s="3"/>
      <c r="AU60" s="3"/>
      <c r="AV60" s="3"/>
      <c r="AW60" s="3"/>
      <c r="AX60" s="3"/>
      <c r="AY60" s="3"/>
      <c r="AZ60" s="3"/>
      <c r="BA60" s="3"/>
    </row>
    <row r="61" ht="30.0" customHeight="1">
      <c r="A61" s="9" t="s">
        <v>179</v>
      </c>
      <c r="B61" s="10" t="s">
        <v>180</v>
      </c>
      <c r="C61" s="10" t="s">
        <v>181</v>
      </c>
      <c r="D61" s="11">
        <v>3.4</v>
      </c>
      <c r="E61" s="22">
        <v>0.34</v>
      </c>
      <c r="F61" s="23">
        <v>4.16</v>
      </c>
      <c r="G61" s="12">
        <v>0.42</v>
      </c>
      <c r="H61" s="11">
        <v>4.37</v>
      </c>
      <c r="I61" s="22">
        <v>0.43</v>
      </c>
      <c r="J61" s="23">
        <v>4.57</v>
      </c>
      <c r="K61" s="12">
        <v>0.45</v>
      </c>
      <c r="L61" s="11">
        <v>4.38</v>
      </c>
      <c r="M61" s="22">
        <v>0.43</v>
      </c>
      <c r="N61" s="23">
        <v>3.8</v>
      </c>
      <c r="O61" s="12">
        <v>0.38</v>
      </c>
      <c r="P61" s="11">
        <v>3.79</v>
      </c>
      <c r="Q61" s="24">
        <v>0.37</v>
      </c>
      <c r="R61" s="25">
        <v>4.0</v>
      </c>
      <c r="S61" s="12">
        <v>0.4</v>
      </c>
      <c r="T61" s="11">
        <v>4.6</v>
      </c>
      <c r="U61" s="24">
        <v>0.46</v>
      </c>
      <c r="V61" s="25">
        <v>4.08</v>
      </c>
      <c r="W61" s="12">
        <v>0.4</v>
      </c>
      <c r="X61" s="13">
        <v>3.45</v>
      </c>
      <c r="Y61" s="12">
        <v>0.34</v>
      </c>
      <c r="Z61" s="13">
        <v>4.75</v>
      </c>
      <c r="AA61" s="12">
        <v>0.47</v>
      </c>
      <c r="AB61" s="13">
        <v>4.0</v>
      </c>
      <c r="AC61" s="12">
        <v>0.4</v>
      </c>
      <c r="AD61" s="11">
        <v>4.0</v>
      </c>
      <c r="AE61" s="12">
        <v>0.4</v>
      </c>
      <c r="AF61" s="11">
        <v>3.25</v>
      </c>
      <c r="AG61" s="12">
        <v>0.32</v>
      </c>
      <c r="AH61" s="15"/>
      <c r="AI61" s="3"/>
      <c r="AJ61" s="3"/>
      <c r="AK61" s="3"/>
      <c r="AL61" s="3"/>
      <c r="AM61" s="3"/>
      <c r="AN61" s="3"/>
      <c r="AO61" s="3"/>
      <c r="AP61" s="3"/>
      <c r="AQ61" s="3"/>
      <c r="AR61" s="3"/>
      <c r="AS61" s="3"/>
      <c r="AT61" s="3"/>
      <c r="AU61" s="3"/>
      <c r="AV61" s="3"/>
      <c r="AW61" s="3"/>
      <c r="AX61" s="3"/>
      <c r="AY61" s="3"/>
      <c r="AZ61" s="3"/>
      <c r="BA61" s="3"/>
    </row>
    <row r="62" ht="15.0" customHeight="1">
      <c r="A62" s="14" t="s">
        <v>182</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6"/>
      <c r="AJ62" s="3"/>
      <c r="AK62" s="3"/>
      <c r="AL62" s="3"/>
      <c r="AM62" s="3"/>
      <c r="AN62" s="3"/>
      <c r="AO62" s="3"/>
      <c r="AP62" s="3"/>
      <c r="AQ62" s="3"/>
      <c r="AR62" s="3"/>
      <c r="AS62" s="3"/>
      <c r="AT62" s="3"/>
      <c r="AU62" s="3"/>
      <c r="AV62" s="3"/>
      <c r="AW62" s="3"/>
      <c r="AX62" s="3"/>
      <c r="AY62" s="3"/>
      <c r="AZ62" s="3"/>
      <c r="BA62" s="3"/>
    </row>
    <row r="63" ht="30.0" customHeight="1">
      <c r="A63" s="9" t="s">
        <v>183</v>
      </c>
      <c r="B63" s="10" t="s">
        <v>184</v>
      </c>
      <c r="C63" s="26" t="s">
        <v>185</v>
      </c>
      <c r="D63" s="12" t="s">
        <v>186</v>
      </c>
      <c r="E63" s="22">
        <f>1-0.57</f>
        <v>0.43</v>
      </c>
      <c r="F63" s="22" t="s">
        <v>187</v>
      </c>
      <c r="G63" s="12">
        <f>1-0.29</f>
        <v>0.71</v>
      </c>
      <c r="H63" s="12" t="s">
        <v>188</v>
      </c>
      <c r="I63" s="22">
        <f>1-0.8</f>
        <v>0.2</v>
      </c>
      <c r="J63" s="22" t="s">
        <v>189</v>
      </c>
      <c r="K63" s="12">
        <f>1-1</f>
        <v>0</v>
      </c>
      <c r="L63" s="12" t="s">
        <v>190</v>
      </c>
      <c r="M63" s="22">
        <f>1-0.53</f>
        <v>0.47</v>
      </c>
      <c r="N63" s="22" t="s">
        <v>191</v>
      </c>
      <c r="O63" s="12">
        <f>1-0.39</f>
        <v>0.61</v>
      </c>
      <c r="P63" s="12" t="s">
        <v>192</v>
      </c>
      <c r="Q63" s="22">
        <f>1-0.65</f>
        <v>0.35</v>
      </c>
      <c r="R63" s="22" t="s">
        <v>193</v>
      </c>
      <c r="S63" s="12">
        <f>1-0.33</f>
        <v>0.67</v>
      </c>
      <c r="T63" s="12" t="s">
        <v>194</v>
      </c>
      <c r="U63" s="22">
        <f>1-0.37</f>
        <v>0.63</v>
      </c>
      <c r="V63" s="22" t="s">
        <v>195</v>
      </c>
      <c r="W63" s="12">
        <f>1-0.13</f>
        <v>0.87</v>
      </c>
      <c r="X63" s="12" t="s">
        <v>196</v>
      </c>
      <c r="Y63" s="12">
        <f>1-0.28</f>
        <v>0.72</v>
      </c>
      <c r="Z63" s="12" t="s">
        <v>197</v>
      </c>
      <c r="AA63" s="12">
        <f>1-0.13</f>
        <v>0.87</v>
      </c>
      <c r="AB63" s="12" t="s">
        <v>198</v>
      </c>
      <c r="AC63" s="12">
        <f>1-0.06</f>
        <v>0.94</v>
      </c>
      <c r="AD63" s="12" t="s">
        <v>199</v>
      </c>
      <c r="AE63" s="12">
        <f>1-0</f>
        <v>1</v>
      </c>
      <c r="AF63" s="12" t="s">
        <v>200</v>
      </c>
      <c r="AG63" s="12">
        <f>1-0.04</f>
        <v>0.96</v>
      </c>
      <c r="AH63" s="15" t="s">
        <v>201</v>
      </c>
      <c r="AI63" s="3"/>
      <c r="AJ63" s="3"/>
      <c r="AK63" s="3"/>
      <c r="AL63" s="3"/>
      <c r="AM63" s="3"/>
      <c r="AN63" s="3"/>
      <c r="AO63" s="3"/>
      <c r="AP63" s="3"/>
      <c r="AQ63" s="3"/>
      <c r="AR63" s="3"/>
      <c r="AS63" s="3"/>
      <c r="AT63" s="3"/>
      <c r="AU63" s="3"/>
      <c r="AV63" s="3"/>
      <c r="AW63" s="3"/>
      <c r="AX63" s="3"/>
      <c r="AY63" s="3"/>
      <c r="AZ63" s="3"/>
      <c r="BA63" s="3"/>
    </row>
    <row r="64" ht="30.0" customHeight="1">
      <c r="A64" s="9" t="s">
        <v>202</v>
      </c>
      <c r="B64" s="10" t="s">
        <v>203</v>
      </c>
      <c r="C64" s="26" t="s">
        <v>204</v>
      </c>
      <c r="D64" s="12" t="s">
        <v>205</v>
      </c>
      <c r="E64" s="22">
        <v>1.0</v>
      </c>
      <c r="F64" s="22" t="s">
        <v>206</v>
      </c>
      <c r="G64" s="12">
        <v>0.79</v>
      </c>
      <c r="H64" s="12" t="s">
        <v>207</v>
      </c>
      <c r="I64" s="24">
        <v>0.85</v>
      </c>
      <c r="J64" s="24" t="s">
        <v>208</v>
      </c>
      <c r="K64" s="12">
        <v>0.47</v>
      </c>
      <c r="L64" s="12" t="s">
        <v>209</v>
      </c>
      <c r="M64" s="24">
        <v>0.0</v>
      </c>
      <c r="N64" s="24" t="s">
        <v>210</v>
      </c>
      <c r="O64" s="12">
        <v>0.49</v>
      </c>
      <c r="P64" s="12" t="s">
        <v>211</v>
      </c>
      <c r="Q64" s="24">
        <v>0.3</v>
      </c>
      <c r="R64" s="24" t="s">
        <v>212</v>
      </c>
      <c r="S64" s="12">
        <v>0.62</v>
      </c>
      <c r="T64" s="12" t="s">
        <v>213</v>
      </c>
      <c r="U64" s="24">
        <v>1.0</v>
      </c>
      <c r="V64" s="24" t="s">
        <v>214</v>
      </c>
      <c r="W64" s="12">
        <v>0.66</v>
      </c>
      <c r="X64" s="12" t="s">
        <v>215</v>
      </c>
      <c r="Y64" s="12">
        <v>0.53</v>
      </c>
      <c r="Z64" s="12" t="s">
        <v>216</v>
      </c>
      <c r="AA64" s="12">
        <v>0.49</v>
      </c>
      <c r="AB64" s="13" t="s">
        <v>217</v>
      </c>
      <c r="AC64" s="12">
        <v>0.52</v>
      </c>
      <c r="AD64" s="12" t="s">
        <v>218</v>
      </c>
      <c r="AE64" s="12">
        <v>0.58</v>
      </c>
      <c r="AF64" s="11" t="s">
        <v>219</v>
      </c>
      <c r="AG64" s="12">
        <v>0.62</v>
      </c>
      <c r="AH64" s="15" t="s">
        <v>201</v>
      </c>
      <c r="AI64" s="15"/>
      <c r="AJ64" s="15"/>
      <c r="AK64" s="3"/>
      <c r="AL64" s="3"/>
      <c r="AM64" s="3"/>
      <c r="AN64" s="3"/>
      <c r="AO64" s="3"/>
      <c r="AP64" s="3"/>
      <c r="AQ64" s="3"/>
      <c r="AR64" s="3"/>
      <c r="AS64" s="3"/>
      <c r="AT64" s="3"/>
      <c r="AU64" s="3"/>
      <c r="AV64" s="3"/>
      <c r="AW64" s="3"/>
      <c r="AX64" s="3"/>
      <c r="AY64" s="3"/>
      <c r="AZ64" s="3"/>
      <c r="BA64" s="3"/>
    </row>
    <row r="65" ht="30.0" customHeight="1">
      <c r="A65" s="9" t="s">
        <v>220</v>
      </c>
      <c r="B65" s="10" t="s">
        <v>221</v>
      </c>
      <c r="C65" s="10" t="s">
        <v>222</v>
      </c>
      <c r="D65" s="11">
        <v>28.23</v>
      </c>
      <c r="E65" s="22">
        <f>1-0.08</f>
        <v>0.92</v>
      </c>
      <c r="F65" s="23">
        <v>23.44</v>
      </c>
      <c r="G65" s="12">
        <f>1-0</f>
        <v>1</v>
      </c>
      <c r="H65" s="11">
        <v>49.76</v>
      </c>
      <c r="I65" s="24">
        <f>1-0.45</f>
        <v>0.55</v>
      </c>
      <c r="J65" s="25">
        <v>34.78</v>
      </c>
      <c r="K65" s="12">
        <f>1-0.19</f>
        <v>0.81</v>
      </c>
      <c r="L65" s="11">
        <v>42.26</v>
      </c>
      <c r="M65" s="24">
        <f>1- 0.32</f>
        <v>0.68</v>
      </c>
      <c r="N65" s="25">
        <v>26.45</v>
      </c>
      <c r="O65" s="12">
        <f>1-0.05</f>
        <v>0.95</v>
      </c>
      <c r="P65" s="11">
        <v>26.1</v>
      </c>
      <c r="Q65" s="24">
        <f>1-0.05</f>
        <v>0.95</v>
      </c>
      <c r="R65" s="25">
        <v>48.35</v>
      </c>
      <c r="S65" s="12">
        <f>1- 0.42</f>
        <v>0.58</v>
      </c>
      <c r="T65" s="11">
        <v>72.97</v>
      </c>
      <c r="U65" s="24">
        <f>1-0.84</f>
        <v>0.16</v>
      </c>
      <c r="V65" s="25">
        <v>57.26</v>
      </c>
      <c r="W65" s="12">
        <f>1-0.57</f>
        <v>0.43</v>
      </c>
      <c r="X65" s="13">
        <v>82.37</v>
      </c>
      <c r="Y65" s="12">
        <v>0.0</v>
      </c>
      <c r="Z65" s="13">
        <v>23.54</v>
      </c>
      <c r="AA65" s="12">
        <v>1.0</v>
      </c>
      <c r="AB65" s="13">
        <v>46.0</v>
      </c>
      <c r="AC65" s="12">
        <f>1-0.38</f>
        <v>0.62</v>
      </c>
      <c r="AD65" s="11">
        <v>55.28</v>
      </c>
      <c r="AE65" s="12">
        <f>1-0.54</f>
        <v>0.46</v>
      </c>
      <c r="AF65" s="11">
        <v>51.53</v>
      </c>
      <c r="AG65" s="12">
        <f>1-0.48</f>
        <v>0.52</v>
      </c>
      <c r="AH65" s="15" t="s">
        <v>201</v>
      </c>
      <c r="AI65" s="3"/>
      <c r="AJ65" s="3"/>
      <c r="AK65" s="3"/>
      <c r="AL65" s="3"/>
      <c r="AM65" s="3"/>
      <c r="AN65" s="3"/>
      <c r="AO65" s="3"/>
      <c r="AP65" s="3"/>
      <c r="AQ65" s="3"/>
      <c r="AR65" s="3"/>
      <c r="AS65" s="3"/>
      <c r="AT65" s="3"/>
      <c r="AU65" s="3"/>
      <c r="AV65" s="3"/>
      <c r="AW65" s="3"/>
      <c r="AX65" s="3"/>
      <c r="AY65" s="3"/>
      <c r="AZ65" s="3"/>
      <c r="BA65" s="3"/>
    </row>
    <row r="66" ht="13.5" customHeight="1">
      <c r="A66" s="16"/>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6"/>
      <c r="AH66" s="15"/>
      <c r="AI66" s="15"/>
      <c r="AJ66" s="3"/>
      <c r="AK66" s="3"/>
      <c r="AL66" s="3"/>
      <c r="AM66" s="3"/>
      <c r="AN66" s="3"/>
      <c r="AO66" s="3"/>
      <c r="AP66" s="3"/>
      <c r="AQ66" s="3"/>
      <c r="AR66" s="3"/>
      <c r="AS66" s="3"/>
      <c r="AT66" s="3"/>
      <c r="AU66" s="3"/>
      <c r="AV66" s="3"/>
      <c r="AW66" s="3"/>
      <c r="AX66" s="3"/>
      <c r="AY66" s="3"/>
      <c r="AZ66" s="3"/>
      <c r="BA66" s="3"/>
    </row>
    <row r="67" ht="30.0" customHeight="1">
      <c r="A67" s="9" t="s">
        <v>223</v>
      </c>
      <c r="B67" s="10" t="s">
        <v>224</v>
      </c>
      <c r="C67" s="27" t="s">
        <v>225</v>
      </c>
      <c r="D67" s="12" t="s">
        <v>226</v>
      </c>
      <c r="E67" s="28">
        <v>0.5</v>
      </c>
      <c r="F67" s="29" t="s">
        <v>227</v>
      </c>
      <c r="G67" s="28">
        <f>1-0.666666666666667</f>
        <v>0.3333333333</v>
      </c>
      <c r="H67" s="12" t="s">
        <v>228</v>
      </c>
      <c r="I67" s="28">
        <f>1-0.102533333333333</f>
        <v>0.8974666667</v>
      </c>
      <c r="J67" s="24" t="s">
        <v>229</v>
      </c>
      <c r="K67" s="28">
        <f>1-0.315066666666667</f>
        <v>0.6849333333</v>
      </c>
      <c r="L67" s="12" t="s">
        <v>230</v>
      </c>
      <c r="M67" s="30">
        <v>0.0</v>
      </c>
      <c r="N67" s="24" t="s">
        <v>231</v>
      </c>
      <c r="O67" s="28">
        <f>1-0.148</f>
        <v>0.852</v>
      </c>
      <c r="P67" s="13" t="s">
        <v>232</v>
      </c>
      <c r="Q67" s="28">
        <f>1-0.4</f>
        <v>0.6</v>
      </c>
      <c r="R67" s="24" t="s">
        <v>233</v>
      </c>
      <c r="S67" s="28">
        <f>1-0.8</f>
        <v>0.2</v>
      </c>
      <c r="T67" s="12" t="s">
        <v>234</v>
      </c>
      <c r="U67" s="28">
        <f>1-0.296</f>
        <v>0.704</v>
      </c>
      <c r="V67" s="24" t="s">
        <v>235</v>
      </c>
      <c r="W67" s="28">
        <f>1-0.592</f>
        <v>0.408</v>
      </c>
      <c r="X67" s="12" t="s">
        <v>236</v>
      </c>
      <c r="Y67" s="30">
        <f>1-0.333333333333333</f>
        <v>0.6666666667</v>
      </c>
      <c r="Z67" s="12" t="s">
        <v>237</v>
      </c>
      <c r="AA67" s="28">
        <f>1-0.570666666666667</f>
        <v>0.4293333333</v>
      </c>
      <c r="AB67" s="12" t="s">
        <v>238</v>
      </c>
      <c r="AC67" s="30">
        <v>1.0</v>
      </c>
      <c r="AD67" s="12" t="s">
        <v>239</v>
      </c>
      <c r="AE67" s="30">
        <v>1.0</v>
      </c>
      <c r="AF67" s="31" t="s">
        <v>240</v>
      </c>
      <c r="AG67" s="32">
        <f>1-0.266666666666667</f>
        <v>0.7333333333</v>
      </c>
      <c r="AH67" s="15" t="s">
        <v>201</v>
      </c>
      <c r="AI67" s="3"/>
      <c r="AJ67" s="3"/>
      <c r="AK67" s="3"/>
      <c r="AL67" s="3"/>
      <c r="AM67" s="3"/>
      <c r="AN67" s="3"/>
      <c r="AO67" s="3"/>
      <c r="AP67" s="3"/>
      <c r="AQ67" s="3"/>
      <c r="AR67" s="3"/>
      <c r="AS67" s="3"/>
      <c r="AT67" s="3"/>
      <c r="AU67" s="3"/>
      <c r="AV67" s="3"/>
      <c r="AW67" s="3"/>
      <c r="AX67" s="3"/>
      <c r="AY67" s="3"/>
      <c r="AZ67" s="3"/>
      <c r="BA67" s="3"/>
    </row>
    <row r="68" ht="30.0" customHeight="1">
      <c r="A68" s="9" t="s">
        <v>241</v>
      </c>
      <c r="B68" s="10" t="s">
        <v>242</v>
      </c>
      <c r="C68" s="10" t="s">
        <v>243</v>
      </c>
      <c r="D68" s="11" t="s">
        <v>244</v>
      </c>
      <c r="E68" s="22">
        <v>1.0</v>
      </c>
      <c r="F68" s="23" t="s">
        <v>245</v>
      </c>
      <c r="G68" s="12">
        <v>1.0</v>
      </c>
      <c r="H68" s="11" t="s">
        <v>244</v>
      </c>
      <c r="I68" s="24">
        <v>1.0</v>
      </c>
      <c r="J68" s="24" t="s">
        <v>246</v>
      </c>
      <c r="K68" s="12">
        <v>0.22</v>
      </c>
      <c r="L68" s="11" t="s">
        <v>247</v>
      </c>
      <c r="M68" s="24">
        <v>0.0</v>
      </c>
      <c r="N68" s="25" t="s">
        <v>248</v>
      </c>
      <c r="O68" s="12">
        <v>0.75</v>
      </c>
      <c r="P68" s="12" t="s">
        <v>249</v>
      </c>
      <c r="Q68" s="24">
        <v>0.33</v>
      </c>
      <c r="R68" s="25" t="s">
        <v>250</v>
      </c>
      <c r="S68" s="12">
        <v>0.5</v>
      </c>
      <c r="T68" s="11" t="s">
        <v>245</v>
      </c>
      <c r="U68" s="24">
        <v>1.0</v>
      </c>
      <c r="V68" s="24" t="s">
        <v>251</v>
      </c>
      <c r="W68" s="12">
        <v>0.7</v>
      </c>
      <c r="X68" s="13" t="s">
        <v>252</v>
      </c>
      <c r="Y68" s="12">
        <v>0.6</v>
      </c>
      <c r="Z68" s="13" t="s">
        <v>250</v>
      </c>
      <c r="AA68" s="12">
        <v>0.5</v>
      </c>
      <c r="AB68" s="12" t="s">
        <v>253</v>
      </c>
      <c r="AC68" s="12">
        <v>0.33</v>
      </c>
      <c r="AD68" s="11" t="s">
        <v>254</v>
      </c>
      <c r="AE68" s="12">
        <v>0.4</v>
      </c>
      <c r="AF68" s="11" t="s">
        <v>255</v>
      </c>
      <c r="AG68" s="12">
        <v>0.9</v>
      </c>
      <c r="AH68" s="3"/>
      <c r="AI68" s="3"/>
      <c r="AJ68" s="3"/>
      <c r="AK68" s="3"/>
      <c r="AL68" s="3"/>
      <c r="AM68" s="3"/>
      <c r="AN68" s="3"/>
      <c r="AO68" s="3"/>
      <c r="AP68" s="3"/>
      <c r="AQ68" s="3"/>
      <c r="AR68" s="3"/>
      <c r="AS68" s="3"/>
      <c r="AT68" s="3"/>
      <c r="AU68" s="3"/>
      <c r="AV68" s="3"/>
      <c r="AW68" s="3"/>
      <c r="AX68" s="3"/>
      <c r="AY68" s="3"/>
      <c r="AZ68" s="3"/>
      <c r="BA68" s="3"/>
    </row>
    <row r="69" ht="30.0" customHeight="1">
      <c r="A69" s="9" t="s">
        <v>256</v>
      </c>
      <c r="B69" s="10" t="s">
        <v>257</v>
      </c>
      <c r="C69" s="10" t="s">
        <v>258</v>
      </c>
      <c r="D69" s="11" t="s">
        <v>72</v>
      </c>
      <c r="E69" s="12">
        <v>1.0</v>
      </c>
      <c r="F69" s="11" t="s">
        <v>39</v>
      </c>
      <c r="G69" s="12">
        <v>1.0</v>
      </c>
      <c r="H69" s="11" t="s">
        <v>39</v>
      </c>
      <c r="I69" s="12">
        <v>1.0</v>
      </c>
      <c r="J69" s="11" t="s">
        <v>72</v>
      </c>
      <c r="K69" s="12">
        <v>1.0</v>
      </c>
      <c r="L69" s="11" t="s">
        <v>72</v>
      </c>
      <c r="M69" s="12">
        <v>1.0</v>
      </c>
      <c r="N69" s="11" t="s">
        <v>72</v>
      </c>
      <c r="O69" s="12">
        <v>1.0</v>
      </c>
      <c r="P69" s="11" t="s">
        <v>39</v>
      </c>
      <c r="Q69" s="12">
        <v>1.0</v>
      </c>
      <c r="R69" s="11" t="s">
        <v>72</v>
      </c>
      <c r="S69" s="12">
        <v>1.0</v>
      </c>
      <c r="T69" s="11" t="s">
        <v>72</v>
      </c>
      <c r="U69" s="12">
        <v>1.0</v>
      </c>
      <c r="V69" s="11" t="s">
        <v>72</v>
      </c>
      <c r="W69" s="12">
        <v>1.0</v>
      </c>
      <c r="X69" s="13" t="s">
        <v>72</v>
      </c>
      <c r="Y69" s="12">
        <v>1.0</v>
      </c>
      <c r="Z69" s="11" t="s">
        <v>72</v>
      </c>
      <c r="AA69" s="12">
        <v>1.0</v>
      </c>
      <c r="AB69" s="11" t="s">
        <v>72</v>
      </c>
      <c r="AC69" s="12">
        <v>1.0</v>
      </c>
      <c r="AD69" s="11" t="s">
        <v>39</v>
      </c>
      <c r="AE69" s="12">
        <v>1.0</v>
      </c>
      <c r="AF69" s="11" t="s">
        <v>39</v>
      </c>
      <c r="AG69" s="12">
        <v>1.0</v>
      </c>
      <c r="AH69" s="3"/>
      <c r="AI69" s="3"/>
      <c r="AJ69" s="3"/>
      <c r="AK69" s="3"/>
      <c r="AL69" s="3"/>
      <c r="AM69" s="3"/>
      <c r="AN69" s="3"/>
      <c r="AO69" s="3"/>
      <c r="AP69" s="3"/>
      <c r="AQ69" s="3"/>
      <c r="AR69" s="3"/>
      <c r="AS69" s="3"/>
      <c r="AT69" s="3"/>
      <c r="AU69" s="3"/>
      <c r="AV69" s="3"/>
      <c r="AW69" s="3"/>
      <c r="AX69" s="3"/>
      <c r="AY69" s="3"/>
      <c r="AZ69" s="3"/>
      <c r="BA69" s="3"/>
    </row>
    <row r="70" ht="30.0" customHeight="1">
      <c r="A70" s="9" t="s">
        <v>259</v>
      </c>
      <c r="B70" s="10" t="s">
        <v>260</v>
      </c>
      <c r="C70" s="27" t="s">
        <v>261</v>
      </c>
      <c r="D70" s="12" t="s">
        <v>262</v>
      </c>
      <c r="E70" s="12">
        <f>1-0.33</f>
        <v>0.67</v>
      </c>
      <c r="F70" s="11" t="s">
        <v>263</v>
      </c>
      <c r="G70" s="12">
        <v>0.0</v>
      </c>
      <c r="H70" s="11" t="s">
        <v>247</v>
      </c>
      <c r="I70" s="24">
        <v>1.0</v>
      </c>
      <c r="J70" s="25" t="s">
        <v>264</v>
      </c>
      <c r="K70" s="12">
        <v>1.0</v>
      </c>
      <c r="L70" s="11" t="s">
        <v>265</v>
      </c>
      <c r="M70" s="24">
        <f>1-0.33</f>
        <v>0.67</v>
      </c>
      <c r="N70" s="25" t="s">
        <v>266</v>
      </c>
      <c r="O70" s="12">
        <v>0.5</v>
      </c>
      <c r="P70" s="11" t="s">
        <v>267</v>
      </c>
      <c r="Q70" s="24">
        <f>1- 0.6</f>
        <v>0.4</v>
      </c>
      <c r="R70" s="25" t="s">
        <v>268</v>
      </c>
      <c r="S70" s="12">
        <f>1- 0.6</f>
        <v>0.4</v>
      </c>
      <c r="T70" s="11" t="s">
        <v>269</v>
      </c>
      <c r="U70" s="12">
        <v>1.0</v>
      </c>
      <c r="V70" s="11" t="s">
        <v>270</v>
      </c>
      <c r="W70" s="12">
        <f>1-0.25</f>
        <v>0.75</v>
      </c>
      <c r="X70" s="13" t="s">
        <v>271</v>
      </c>
      <c r="Y70" s="12">
        <f>1- 0.2</f>
        <v>0.8</v>
      </c>
      <c r="Z70" s="13" t="s">
        <v>272</v>
      </c>
      <c r="AA70" s="12">
        <v>1.0</v>
      </c>
      <c r="AB70" s="13" t="s">
        <v>273</v>
      </c>
      <c r="AC70" s="12">
        <v>1.0</v>
      </c>
      <c r="AD70" s="11" t="s">
        <v>274</v>
      </c>
      <c r="AE70" s="12">
        <v>1.0</v>
      </c>
      <c r="AF70" s="11" t="s">
        <v>275</v>
      </c>
      <c r="AG70" s="12">
        <v>1.0</v>
      </c>
      <c r="AH70" s="15" t="s">
        <v>201</v>
      </c>
      <c r="AI70" s="3"/>
      <c r="AJ70" s="3"/>
      <c r="AK70" s="3"/>
      <c r="AL70" s="3"/>
      <c r="AM70" s="3"/>
      <c r="AN70" s="3"/>
      <c r="AO70" s="3"/>
      <c r="AP70" s="3"/>
      <c r="AQ70" s="3"/>
      <c r="AR70" s="3"/>
      <c r="AS70" s="3"/>
      <c r="AT70" s="3"/>
      <c r="AU70" s="3"/>
      <c r="AV70" s="3"/>
      <c r="AW70" s="3"/>
      <c r="AX70" s="3"/>
      <c r="AY70" s="3"/>
      <c r="AZ70" s="3"/>
      <c r="BA70" s="3"/>
    </row>
    <row r="71" ht="15.0" customHeight="1">
      <c r="A71" s="16" t="s">
        <v>276</v>
      </c>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6"/>
      <c r="AH71" s="3"/>
      <c r="AI71" s="3"/>
      <c r="AJ71" s="3"/>
      <c r="AK71" s="3"/>
      <c r="AL71" s="3"/>
      <c r="AM71" s="3"/>
      <c r="AN71" s="3"/>
      <c r="AO71" s="3"/>
      <c r="AP71" s="3"/>
      <c r="AQ71" s="3"/>
      <c r="AR71" s="3"/>
      <c r="AS71" s="3"/>
      <c r="AT71" s="3"/>
      <c r="AU71" s="3"/>
      <c r="AV71" s="3"/>
      <c r="AW71" s="3"/>
      <c r="AX71" s="3"/>
      <c r="AY71" s="3"/>
      <c r="AZ71" s="3"/>
      <c r="BA71" s="3"/>
    </row>
    <row r="72" ht="30.0" customHeight="1">
      <c r="A72" s="9" t="s">
        <v>277</v>
      </c>
      <c r="B72" s="10" t="s">
        <v>278</v>
      </c>
      <c r="C72" s="10" t="s">
        <v>279</v>
      </c>
      <c r="D72" s="11" t="s">
        <v>40</v>
      </c>
      <c r="E72" s="12">
        <v>0.0</v>
      </c>
      <c r="F72" s="11" t="s">
        <v>40</v>
      </c>
      <c r="G72" s="12">
        <v>0.0</v>
      </c>
      <c r="H72" s="11" t="s">
        <v>40</v>
      </c>
      <c r="I72" s="12">
        <v>0.0</v>
      </c>
      <c r="J72" s="11" t="s">
        <v>72</v>
      </c>
      <c r="K72" s="12">
        <v>1.0</v>
      </c>
      <c r="L72" s="11" t="s">
        <v>40</v>
      </c>
      <c r="M72" s="12">
        <v>0.0</v>
      </c>
      <c r="N72" s="11" t="s">
        <v>72</v>
      </c>
      <c r="O72" s="12">
        <v>1.0</v>
      </c>
      <c r="P72" s="11" t="s">
        <v>40</v>
      </c>
      <c r="Q72" s="12">
        <v>0.0</v>
      </c>
      <c r="R72" s="11" t="s">
        <v>40</v>
      </c>
      <c r="S72" s="12">
        <v>0.0</v>
      </c>
      <c r="T72" s="11" t="s">
        <v>72</v>
      </c>
      <c r="U72" s="12">
        <v>1.0</v>
      </c>
      <c r="V72" s="11" t="s">
        <v>72</v>
      </c>
      <c r="W72" s="12">
        <v>1.0</v>
      </c>
      <c r="X72" s="13" t="s">
        <v>72</v>
      </c>
      <c r="Y72" s="12">
        <v>1.0</v>
      </c>
      <c r="Z72" s="11" t="s">
        <v>40</v>
      </c>
      <c r="AA72" s="12">
        <v>0.0</v>
      </c>
      <c r="AB72" s="11" t="s">
        <v>40</v>
      </c>
      <c r="AC72" s="12">
        <v>0.0</v>
      </c>
      <c r="AD72" s="11" t="s">
        <v>72</v>
      </c>
      <c r="AE72" s="12">
        <v>1.0</v>
      </c>
      <c r="AF72" s="11" t="s">
        <v>40</v>
      </c>
      <c r="AG72" s="12">
        <v>0.0</v>
      </c>
      <c r="AH72" s="3"/>
      <c r="AI72" s="3"/>
      <c r="AJ72" s="3"/>
      <c r="AK72" s="3"/>
      <c r="AL72" s="3"/>
      <c r="AM72" s="3"/>
      <c r="AN72" s="3"/>
      <c r="AO72" s="3"/>
      <c r="AP72" s="3"/>
      <c r="AQ72" s="3"/>
      <c r="AR72" s="3"/>
      <c r="AS72" s="3"/>
      <c r="AT72" s="3"/>
      <c r="AU72" s="3"/>
      <c r="AV72" s="3"/>
      <c r="AW72" s="3"/>
      <c r="AX72" s="3"/>
      <c r="AY72" s="3"/>
      <c r="AZ72" s="3"/>
      <c r="BA72" s="3"/>
    </row>
    <row r="73" ht="30.0" customHeight="1">
      <c r="A73" s="9" t="s">
        <v>280</v>
      </c>
      <c r="B73" s="10" t="s">
        <v>281</v>
      </c>
      <c r="C73" s="10" t="s">
        <v>282</v>
      </c>
      <c r="D73" s="11" t="s">
        <v>39</v>
      </c>
      <c r="E73" s="12">
        <v>1.0</v>
      </c>
      <c r="F73" s="11" t="s">
        <v>39</v>
      </c>
      <c r="G73" s="12">
        <v>1.0</v>
      </c>
      <c r="H73" s="11" t="s">
        <v>72</v>
      </c>
      <c r="I73" s="12">
        <v>1.0</v>
      </c>
      <c r="J73" s="11" t="s">
        <v>72</v>
      </c>
      <c r="K73" s="12">
        <v>1.0</v>
      </c>
      <c r="L73" s="11" t="s">
        <v>72</v>
      </c>
      <c r="M73" s="12">
        <v>1.0</v>
      </c>
      <c r="N73" s="11" t="s">
        <v>72</v>
      </c>
      <c r="O73" s="12">
        <v>1.0</v>
      </c>
      <c r="P73" s="11" t="s">
        <v>72</v>
      </c>
      <c r="Q73" s="12">
        <v>1.0</v>
      </c>
      <c r="R73" s="11" t="s">
        <v>40</v>
      </c>
      <c r="S73" s="12">
        <v>0.0</v>
      </c>
      <c r="T73" s="11" t="s">
        <v>72</v>
      </c>
      <c r="U73" s="12">
        <v>1.0</v>
      </c>
      <c r="V73" s="11" t="s">
        <v>72</v>
      </c>
      <c r="W73" s="12">
        <v>1.0</v>
      </c>
      <c r="X73" s="13" t="s">
        <v>72</v>
      </c>
      <c r="Y73" s="12">
        <v>1.0</v>
      </c>
      <c r="Z73" s="11" t="s">
        <v>72</v>
      </c>
      <c r="AA73" s="12">
        <v>1.0</v>
      </c>
      <c r="AB73" s="11" t="s">
        <v>72</v>
      </c>
      <c r="AC73" s="12">
        <v>1.0</v>
      </c>
      <c r="AD73" s="11" t="s">
        <v>72</v>
      </c>
      <c r="AE73" s="12">
        <v>1.0</v>
      </c>
      <c r="AF73" s="11" t="s">
        <v>40</v>
      </c>
      <c r="AG73" s="12">
        <v>0.0</v>
      </c>
      <c r="AH73" s="3"/>
      <c r="AI73" s="3"/>
      <c r="AJ73" s="3"/>
      <c r="AK73" s="3"/>
      <c r="AL73" s="3"/>
      <c r="AM73" s="3"/>
      <c r="AN73" s="3"/>
      <c r="AO73" s="3"/>
      <c r="AP73" s="3"/>
      <c r="AQ73" s="3"/>
      <c r="AR73" s="3"/>
      <c r="AS73" s="3"/>
      <c r="AT73" s="3"/>
      <c r="AU73" s="3"/>
      <c r="AV73" s="3"/>
      <c r="AW73" s="3"/>
      <c r="AX73" s="3"/>
      <c r="AY73" s="3"/>
      <c r="AZ73" s="3"/>
      <c r="BA73" s="3"/>
    </row>
    <row r="74" ht="30.0" customHeight="1">
      <c r="A74" s="9" t="s">
        <v>283</v>
      </c>
      <c r="B74" s="10" t="s">
        <v>284</v>
      </c>
      <c r="C74" s="10" t="s">
        <v>285</v>
      </c>
      <c r="D74" s="11" t="s">
        <v>40</v>
      </c>
      <c r="E74" s="12">
        <v>0.0</v>
      </c>
      <c r="F74" s="11" t="s">
        <v>40</v>
      </c>
      <c r="G74" s="12">
        <v>0.0</v>
      </c>
      <c r="H74" s="11" t="s">
        <v>40</v>
      </c>
      <c r="I74" s="12">
        <v>1.0</v>
      </c>
      <c r="J74" s="11" t="s">
        <v>40</v>
      </c>
      <c r="K74" s="12">
        <v>0.0</v>
      </c>
      <c r="L74" s="11" t="s">
        <v>40</v>
      </c>
      <c r="M74" s="12">
        <v>1.0</v>
      </c>
      <c r="N74" s="11" t="s">
        <v>72</v>
      </c>
      <c r="O74" s="12">
        <v>1.0</v>
      </c>
      <c r="P74" s="11" t="s">
        <v>40</v>
      </c>
      <c r="Q74" s="12">
        <v>0.0</v>
      </c>
      <c r="R74" s="11" t="s">
        <v>40</v>
      </c>
      <c r="S74" s="12">
        <v>0.0</v>
      </c>
      <c r="T74" s="11" t="s">
        <v>40</v>
      </c>
      <c r="U74" s="12">
        <v>0.0</v>
      </c>
      <c r="V74" s="11" t="s">
        <v>40</v>
      </c>
      <c r="W74" s="12">
        <v>0.0</v>
      </c>
      <c r="X74" s="13" t="s">
        <v>40</v>
      </c>
      <c r="Y74" s="12">
        <v>0.0</v>
      </c>
      <c r="Z74" s="11" t="s">
        <v>72</v>
      </c>
      <c r="AA74" s="12">
        <v>1.0</v>
      </c>
      <c r="AB74" s="11" t="s">
        <v>40</v>
      </c>
      <c r="AC74" s="12">
        <v>0.0</v>
      </c>
      <c r="AD74" s="11" t="s">
        <v>72</v>
      </c>
      <c r="AE74" s="12">
        <v>1.0</v>
      </c>
      <c r="AF74" s="11" t="s">
        <v>40</v>
      </c>
      <c r="AG74" s="12">
        <v>0.0</v>
      </c>
      <c r="AH74" s="3"/>
      <c r="AI74" s="3"/>
      <c r="AJ74" s="3"/>
      <c r="AK74" s="3"/>
      <c r="AL74" s="3"/>
      <c r="AM74" s="3"/>
      <c r="AN74" s="3"/>
      <c r="AO74" s="3"/>
      <c r="AP74" s="3"/>
      <c r="AQ74" s="3"/>
      <c r="AR74" s="3"/>
      <c r="AS74" s="3"/>
      <c r="AT74" s="3"/>
      <c r="AU74" s="3"/>
      <c r="AV74" s="3"/>
      <c r="AW74" s="3"/>
      <c r="AX74" s="3"/>
      <c r="AY74" s="3"/>
      <c r="AZ74" s="3"/>
      <c r="BA74" s="3"/>
    </row>
    <row r="75" ht="15.0" customHeight="1">
      <c r="A75" s="21" t="s">
        <v>286</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6"/>
      <c r="AH75" s="3"/>
      <c r="AI75" s="3"/>
      <c r="AJ75" s="3"/>
      <c r="AK75" s="3"/>
      <c r="AL75" s="3"/>
      <c r="AM75" s="3"/>
      <c r="AN75" s="3"/>
      <c r="AO75" s="3"/>
      <c r="AP75" s="3"/>
      <c r="AQ75" s="3"/>
      <c r="AR75" s="3"/>
      <c r="AS75" s="3"/>
      <c r="AT75" s="3"/>
      <c r="AU75" s="3"/>
      <c r="AV75" s="3"/>
      <c r="AW75" s="3"/>
      <c r="AX75" s="3"/>
      <c r="AY75" s="3"/>
      <c r="AZ75" s="3"/>
      <c r="BA75" s="3"/>
    </row>
    <row r="76" ht="30.0" customHeight="1">
      <c r="A76" s="33">
        <v>44199.0</v>
      </c>
      <c r="B76" s="34" t="s">
        <v>287</v>
      </c>
      <c r="C76" s="35" t="s">
        <v>288</v>
      </c>
      <c r="D76" s="11">
        <v>4.17</v>
      </c>
      <c r="E76" s="22">
        <v>0.4</v>
      </c>
      <c r="F76" s="23">
        <v>9.25</v>
      </c>
      <c r="G76" s="12">
        <v>0.92</v>
      </c>
      <c r="H76" s="11">
        <v>5.89</v>
      </c>
      <c r="I76" s="22">
        <v>0.58</v>
      </c>
      <c r="J76" s="23">
        <v>3.73</v>
      </c>
      <c r="K76" s="12">
        <v>0.37</v>
      </c>
      <c r="L76" s="11">
        <v>4.69</v>
      </c>
      <c r="M76" s="22">
        <v>0.46</v>
      </c>
      <c r="N76" s="23">
        <v>0.0</v>
      </c>
      <c r="O76" s="12">
        <v>0.0</v>
      </c>
      <c r="P76" s="11">
        <v>1.83</v>
      </c>
      <c r="Q76" s="22">
        <v>0.18</v>
      </c>
      <c r="R76" s="23">
        <v>4.95</v>
      </c>
      <c r="S76" s="12">
        <v>0.95</v>
      </c>
      <c r="T76" s="11">
        <v>7.1</v>
      </c>
      <c r="U76" s="22">
        <v>0.71</v>
      </c>
      <c r="V76" s="23">
        <v>8.65</v>
      </c>
      <c r="W76" s="12">
        <v>0.86</v>
      </c>
      <c r="X76" s="13">
        <v>6.66</v>
      </c>
      <c r="Y76" s="12">
        <v>0.66</v>
      </c>
      <c r="Z76" s="13">
        <v>7.02</v>
      </c>
      <c r="AA76" s="12">
        <v>0.7</v>
      </c>
      <c r="AB76" s="13">
        <v>7.31</v>
      </c>
      <c r="AC76" s="12">
        <v>0.73</v>
      </c>
      <c r="AD76" s="11">
        <v>7.99</v>
      </c>
      <c r="AE76" s="12">
        <v>0.79</v>
      </c>
      <c r="AF76" s="11">
        <v>4.67</v>
      </c>
      <c r="AG76" s="12">
        <v>0.46</v>
      </c>
      <c r="AH76" s="3"/>
      <c r="AI76" s="3"/>
      <c r="AJ76" s="3"/>
      <c r="AK76" s="3"/>
      <c r="AL76" s="3"/>
      <c r="AM76" s="3"/>
      <c r="AN76" s="3"/>
      <c r="AO76" s="3"/>
      <c r="AP76" s="3"/>
      <c r="AQ76" s="3"/>
      <c r="AR76" s="3"/>
      <c r="AS76" s="3"/>
      <c r="AT76" s="3"/>
      <c r="AU76" s="3"/>
      <c r="AV76" s="3"/>
      <c r="AW76" s="3"/>
      <c r="AX76" s="3"/>
      <c r="AY76" s="3"/>
      <c r="AZ76" s="3"/>
      <c r="BA76" s="3"/>
    </row>
    <row r="77" ht="30.0" customHeight="1">
      <c r="A77" s="33">
        <v>44230.0</v>
      </c>
      <c r="B77" s="34" t="s">
        <v>289</v>
      </c>
      <c r="C77" s="35" t="s">
        <v>290</v>
      </c>
      <c r="D77" s="13">
        <v>0.4</v>
      </c>
      <c r="E77" s="22">
        <v>0.4</v>
      </c>
      <c r="F77" s="23">
        <v>0.44</v>
      </c>
      <c r="G77" s="12">
        <v>0.44</v>
      </c>
      <c r="H77" s="13">
        <v>0.45</v>
      </c>
      <c r="I77" s="22">
        <v>0.45</v>
      </c>
      <c r="J77" s="23">
        <v>0.41</v>
      </c>
      <c r="K77" s="12">
        <v>0.41</v>
      </c>
      <c r="L77" s="13">
        <v>0.4</v>
      </c>
      <c r="M77" s="22">
        <v>0.4</v>
      </c>
      <c r="N77" s="23">
        <v>0.36</v>
      </c>
      <c r="O77" s="12">
        <v>0.36</v>
      </c>
      <c r="P77" s="13">
        <v>0.4</v>
      </c>
      <c r="Q77" s="22">
        <v>0.4</v>
      </c>
      <c r="R77" s="23">
        <v>0.42</v>
      </c>
      <c r="S77" s="12">
        <v>0.42</v>
      </c>
      <c r="T77" s="13">
        <v>0.43</v>
      </c>
      <c r="U77" s="22">
        <v>0.43</v>
      </c>
      <c r="V77" s="23">
        <v>0.44</v>
      </c>
      <c r="W77" s="12">
        <v>0.44</v>
      </c>
      <c r="X77" s="13">
        <v>0.4</v>
      </c>
      <c r="Y77" s="12">
        <v>0.4</v>
      </c>
      <c r="Z77" s="13">
        <v>0.43</v>
      </c>
      <c r="AA77" s="12">
        <v>0.43</v>
      </c>
      <c r="AB77" s="13">
        <v>0.41</v>
      </c>
      <c r="AC77" s="12">
        <v>0.41</v>
      </c>
      <c r="AD77" s="11">
        <v>0.39</v>
      </c>
      <c r="AE77" s="12">
        <v>0.39</v>
      </c>
      <c r="AF77" s="11">
        <v>0.44</v>
      </c>
      <c r="AG77" s="12">
        <v>0.44</v>
      </c>
      <c r="AH77" s="3"/>
      <c r="AI77" s="3"/>
      <c r="AJ77" s="3"/>
      <c r="AK77" s="3"/>
      <c r="AL77" s="3"/>
      <c r="AM77" s="3"/>
      <c r="AN77" s="3"/>
      <c r="AO77" s="3"/>
      <c r="AP77" s="3"/>
      <c r="AQ77" s="3"/>
      <c r="AR77" s="3"/>
      <c r="AS77" s="3"/>
      <c r="AT77" s="3"/>
      <c r="AU77" s="3"/>
      <c r="AV77" s="3"/>
      <c r="AW77" s="3"/>
      <c r="AX77" s="3"/>
      <c r="AY77" s="3"/>
      <c r="AZ77" s="3"/>
      <c r="BA77" s="3"/>
    </row>
    <row r="78" ht="30.0" customHeight="1">
      <c r="A78" s="33">
        <v>44258.0</v>
      </c>
      <c r="B78" s="34" t="s">
        <v>291</v>
      </c>
      <c r="C78" s="36" t="s">
        <v>292</v>
      </c>
      <c r="D78" s="13">
        <v>88.3</v>
      </c>
      <c r="E78" s="22">
        <f>1-0.88</f>
        <v>0.12</v>
      </c>
      <c r="F78" s="23">
        <v>76.2</v>
      </c>
      <c r="G78" s="12">
        <f>1-0.76</f>
        <v>0.24</v>
      </c>
      <c r="H78" s="13">
        <v>84.3</v>
      </c>
      <c r="I78" s="24">
        <f>1-0.84</f>
        <v>0.16</v>
      </c>
      <c r="J78" s="25">
        <v>89.4</v>
      </c>
      <c r="K78" s="12">
        <f>1-0.89</f>
        <v>0.11</v>
      </c>
      <c r="L78" s="13">
        <v>84.1</v>
      </c>
      <c r="M78" s="24">
        <f>1-0.84</f>
        <v>0.16</v>
      </c>
      <c r="N78" s="25">
        <v>87.4</v>
      </c>
      <c r="O78" s="12">
        <f>1-0.87</f>
        <v>0.13</v>
      </c>
      <c r="P78" s="13" t="s">
        <v>293</v>
      </c>
      <c r="Q78" s="24">
        <f>1-0.9</f>
        <v>0.1</v>
      </c>
      <c r="R78" s="25">
        <v>87.0</v>
      </c>
      <c r="S78" s="12">
        <f>1-0.87</f>
        <v>0.13</v>
      </c>
      <c r="T78" s="13">
        <v>84.9</v>
      </c>
      <c r="U78" s="24">
        <f>1-0.84</f>
        <v>0.16</v>
      </c>
      <c r="V78" s="25">
        <v>71.9</v>
      </c>
      <c r="W78" s="12">
        <f>1-0.72</f>
        <v>0.28</v>
      </c>
      <c r="X78" s="13">
        <v>85.1</v>
      </c>
      <c r="Y78" s="12">
        <f>1-0.85</f>
        <v>0.15</v>
      </c>
      <c r="Z78" s="13">
        <v>84.8</v>
      </c>
      <c r="AA78" s="12">
        <f>1-0.84</f>
        <v>0.16</v>
      </c>
      <c r="AB78" s="13">
        <v>85.7</v>
      </c>
      <c r="AC78" s="12">
        <f>1-0.85</f>
        <v>0.15</v>
      </c>
      <c r="AD78" s="11">
        <v>83.8</v>
      </c>
      <c r="AE78" s="12">
        <f>1-0.83</f>
        <v>0.17</v>
      </c>
      <c r="AF78" s="11">
        <v>89.6</v>
      </c>
      <c r="AG78" s="12">
        <f>1-0.89</f>
        <v>0.11</v>
      </c>
      <c r="AH78" s="15" t="s">
        <v>294</v>
      </c>
      <c r="AI78" s="3"/>
      <c r="AJ78" s="3"/>
      <c r="AK78" s="3"/>
      <c r="AL78" s="3"/>
      <c r="AM78" s="3"/>
      <c r="AN78" s="3"/>
      <c r="AO78" s="3"/>
      <c r="AP78" s="3"/>
      <c r="AQ78" s="3"/>
      <c r="AR78" s="3"/>
      <c r="AS78" s="3"/>
      <c r="AT78" s="3"/>
      <c r="AU78" s="3"/>
      <c r="AV78" s="3"/>
      <c r="AW78" s="3"/>
      <c r="AX78" s="3"/>
      <c r="AY78" s="3"/>
      <c r="AZ78" s="3"/>
      <c r="BA78" s="3"/>
    </row>
    <row r="79" ht="30.0" customHeight="1">
      <c r="A79" s="33">
        <v>44289.0</v>
      </c>
      <c r="B79" s="34" t="s">
        <v>295</v>
      </c>
      <c r="C79" s="35" t="s">
        <v>296</v>
      </c>
      <c r="D79" s="13">
        <v>78.08</v>
      </c>
      <c r="E79" s="22">
        <f>1-0.78</f>
        <v>0.22</v>
      </c>
      <c r="F79" s="23">
        <v>73.36</v>
      </c>
      <c r="G79" s="12">
        <f>1-0.73</f>
        <v>0.27</v>
      </c>
      <c r="H79" s="13">
        <v>45.06</v>
      </c>
      <c r="I79" s="22">
        <f>1-0.45</f>
        <v>0.55</v>
      </c>
      <c r="J79" s="23">
        <v>61.11</v>
      </c>
      <c r="K79" s="12">
        <f>1-0.61</f>
        <v>0.39</v>
      </c>
      <c r="L79" s="13">
        <v>65.29</v>
      </c>
      <c r="M79" s="22">
        <f>1-0.65</f>
        <v>0.35</v>
      </c>
      <c r="N79" s="23">
        <v>76.08</v>
      </c>
      <c r="O79" s="12">
        <f>1-0.76</f>
        <v>0.24</v>
      </c>
      <c r="P79" s="13">
        <v>66.25</v>
      </c>
      <c r="Q79" s="22">
        <f>1-0.66</f>
        <v>0.34</v>
      </c>
      <c r="R79" s="23">
        <v>57.07</v>
      </c>
      <c r="S79" s="12">
        <f>1-0.57</f>
        <v>0.43</v>
      </c>
      <c r="T79" s="13">
        <v>72.08</v>
      </c>
      <c r="U79" s="22">
        <f>1-0.72</f>
        <v>0.28</v>
      </c>
      <c r="V79" s="23">
        <v>71.22</v>
      </c>
      <c r="W79" s="12">
        <f>1-0.71</f>
        <v>0.29</v>
      </c>
      <c r="X79" s="13">
        <v>61.56</v>
      </c>
      <c r="Y79" s="12">
        <f>1-0.61</f>
        <v>0.39</v>
      </c>
      <c r="Z79" s="13">
        <v>69.54</v>
      </c>
      <c r="AA79" s="12">
        <f>1-0.69</f>
        <v>0.31</v>
      </c>
      <c r="AB79" s="37">
        <v>0.6258</v>
      </c>
      <c r="AC79" s="12">
        <f>1-0.62</f>
        <v>0.38</v>
      </c>
      <c r="AD79" s="37">
        <v>0.7506</v>
      </c>
      <c r="AE79" s="12">
        <f>1-0.75</f>
        <v>0.25</v>
      </c>
      <c r="AF79" s="37">
        <v>0.7506</v>
      </c>
      <c r="AG79" s="12">
        <f>1-0.75</f>
        <v>0.25</v>
      </c>
      <c r="AH79" s="15" t="s">
        <v>294</v>
      </c>
      <c r="AI79" s="3"/>
      <c r="AJ79" s="3"/>
      <c r="AK79" s="3"/>
      <c r="AL79" s="3"/>
      <c r="AM79" s="3"/>
      <c r="AN79" s="3"/>
      <c r="AO79" s="3"/>
      <c r="AP79" s="3"/>
      <c r="AQ79" s="3"/>
      <c r="AR79" s="3"/>
      <c r="AS79" s="3"/>
      <c r="AT79" s="3"/>
      <c r="AU79" s="3"/>
      <c r="AV79" s="3"/>
      <c r="AW79" s="3"/>
      <c r="AX79" s="3"/>
      <c r="AY79" s="3"/>
      <c r="AZ79" s="3"/>
      <c r="BA79" s="3"/>
    </row>
    <row r="80" ht="30.0" customHeight="1">
      <c r="A80" s="33">
        <v>44319.0</v>
      </c>
      <c r="B80" s="34" t="s">
        <v>297</v>
      </c>
      <c r="C80" s="35" t="s">
        <v>298</v>
      </c>
      <c r="D80" s="38">
        <v>0.3829</v>
      </c>
      <c r="E80" s="12">
        <v>0.38</v>
      </c>
      <c r="F80" s="38">
        <v>0.4981</v>
      </c>
      <c r="G80" s="12">
        <v>0.73</v>
      </c>
      <c r="H80" s="38">
        <v>0.6326</v>
      </c>
      <c r="I80" s="12">
        <v>0.63</v>
      </c>
      <c r="J80" s="38">
        <v>0.4693</v>
      </c>
      <c r="K80" s="12">
        <v>0.46</v>
      </c>
      <c r="L80" s="38">
        <v>0.5044</v>
      </c>
      <c r="M80" s="39">
        <v>0.5</v>
      </c>
      <c r="N80" s="40">
        <v>0.577</v>
      </c>
      <c r="O80" s="12">
        <v>0.57</v>
      </c>
      <c r="P80" s="38">
        <v>0.4972</v>
      </c>
      <c r="Q80" s="39">
        <v>0.49</v>
      </c>
      <c r="R80" s="40">
        <v>0.5342</v>
      </c>
      <c r="S80" s="39">
        <v>0.53</v>
      </c>
      <c r="T80" s="39" t="s">
        <v>299</v>
      </c>
      <c r="U80" s="12">
        <v>0.51</v>
      </c>
      <c r="V80" s="38">
        <v>0.5228</v>
      </c>
      <c r="W80" s="12">
        <v>0.52</v>
      </c>
      <c r="X80" s="38">
        <v>0.482</v>
      </c>
      <c r="Y80" s="12">
        <v>0.48</v>
      </c>
      <c r="Z80" s="38">
        <v>0.4951</v>
      </c>
      <c r="AA80" s="12">
        <v>0.49</v>
      </c>
      <c r="AB80" s="38">
        <v>0.441</v>
      </c>
      <c r="AC80" s="39">
        <v>0.44</v>
      </c>
      <c r="AD80" s="40">
        <v>0.6565</v>
      </c>
      <c r="AE80" s="39">
        <v>0.65</v>
      </c>
      <c r="AF80" s="40">
        <v>0.5705</v>
      </c>
      <c r="AG80" s="39">
        <v>0.57</v>
      </c>
      <c r="AH80" s="3"/>
      <c r="AI80" s="3"/>
      <c r="AJ80" s="3"/>
      <c r="AK80" s="3"/>
      <c r="AL80" s="3"/>
      <c r="AM80" s="3"/>
      <c r="AN80" s="3"/>
      <c r="AO80" s="3"/>
      <c r="AP80" s="3"/>
      <c r="AQ80" s="3"/>
      <c r="AR80" s="3"/>
      <c r="AS80" s="3"/>
      <c r="AT80" s="3"/>
      <c r="AU80" s="3"/>
      <c r="AV80" s="3"/>
      <c r="AW80" s="3"/>
      <c r="AX80" s="3"/>
      <c r="AY80" s="3"/>
      <c r="AZ80" s="3"/>
      <c r="BA80" s="3"/>
    </row>
    <row r="81" ht="30.0" customHeight="1">
      <c r="A81" s="33">
        <v>44350.0</v>
      </c>
      <c r="B81" s="41" t="s">
        <v>300</v>
      </c>
      <c r="C81" s="35" t="s">
        <v>301</v>
      </c>
      <c r="D81" s="38">
        <v>0.9572</v>
      </c>
      <c r="E81" s="12">
        <v>0.95</v>
      </c>
      <c r="F81" s="38">
        <v>0.956</v>
      </c>
      <c r="G81" s="12">
        <v>0.49</v>
      </c>
      <c r="H81" s="38">
        <v>0.9795</v>
      </c>
      <c r="I81" s="12">
        <v>0.97</v>
      </c>
      <c r="J81" s="38">
        <v>0.9733</v>
      </c>
      <c r="K81" s="12">
        <v>0.97</v>
      </c>
      <c r="L81" s="38">
        <v>0.8368</v>
      </c>
      <c r="M81" s="12">
        <v>0.83</v>
      </c>
      <c r="N81" s="38">
        <v>0.5917</v>
      </c>
      <c r="O81" s="12">
        <v>0.59</v>
      </c>
      <c r="P81" s="38">
        <v>0.9643</v>
      </c>
      <c r="Q81" s="12">
        <v>0.96</v>
      </c>
      <c r="R81" s="38">
        <v>0.9195</v>
      </c>
      <c r="S81" s="12">
        <v>0.91</v>
      </c>
      <c r="T81" s="38">
        <v>0.9822</v>
      </c>
      <c r="U81" s="12">
        <v>0.98</v>
      </c>
      <c r="V81" s="38">
        <v>0.9757</v>
      </c>
      <c r="W81" s="12">
        <v>0.97</v>
      </c>
      <c r="X81" s="38">
        <v>0.9583</v>
      </c>
      <c r="Y81" s="12">
        <v>0.95</v>
      </c>
      <c r="Z81" s="38">
        <v>0.9755</v>
      </c>
      <c r="AA81" s="12">
        <v>0.97</v>
      </c>
      <c r="AB81" s="38">
        <v>0.97</v>
      </c>
      <c r="AC81" s="12">
        <v>0.97</v>
      </c>
      <c r="AD81" s="38">
        <v>0.9687</v>
      </c>
      <c r="AE81" s="12">
        <v>0.96</v>
      </c>
      <c r="AF81" s="38">
        <v>0.9395</v>
      </c>
      <c r="AG81" s="12">
        <v>0.93</v>
      </c>
      <c r="AH81" s="3"/>
      <c r="AI81" s="3"/>
      <c r="AJ81" s="3"/>
      <c r="AK81" s="3"/>
      <c r="AL81" s="3"/>
      <c r="AM81" s="3"/>
      <c r="AN81" s="3"/>
      <c r="AO81" s="3"/>
      <c r="AP81" s="3"/>
      <c r="AQ81" s="3"/>
      <c r="AR81" s="3"/>
      <c r="AS81" s="3"/>
      <c r="AT81" s="3"/>
      <c r="AU81" s="3"/>
      <c r="AV81" s="3"/>
      <c r="AW81" s="3"/>
      <c r="AX81" s="3"/>
      <c r="AY81" s="3"/>
      <c r="AZ81" s="3"/>
      <c r="BA81" s="3"/>
    </row>
    <row r="82" ht="30.0" customHeight="1">
      <c r="A82" s="33">
        <v>44380.0</v>
      </c>
      <c r="B82" s="34" t="s">
        <v>302</v>
      </c>
      <c r="C82" s="35" t="s">
        <v>303</v>
      </c>
      <c r="D82" s="42">
        <v>0.4886</v>
      </c>
      <c r="E82" s="12">
        <v>0.49</v>
      </c>
      <c r="F82" s="42">
        <v>0.5551</v>
      </c>
      <c r="G82" s="12">
        <v>0.95</v>
      </c>
      <c r="H82" s="42">
        <v>0.4642</v>
      </c>
      <c r="I82" s="12">
        <v>0.46</v>
      </c>
      <c r="J82" s="42">
        <v>0.5291</v>
      </c>
      <c r="K82" s="12">
        <v>0.53</v>
      </c>
      <c r="L82" s="42">
        <v>0.4865</v>
      </c>
      <c r="M82" s="12">
        <v>0.49</v>
      </c>
      <c r="N82" s="38">
        <v>0.4981</v>
      </c>
      <c r="O82" s="12">
        <v>0.49</v>
      </c>
      <c r="P82" s="42">
        <v>0.44</v>
      </c>
      <c r="Q82" s="12">
        <v>0.44</v>
      </c>
      <c r="R82" s="38">
        <v>0.5193</v>
      </c>
      <c r="S82" s="12">
        <v>0.52</v>
      </c>
      <c r="T82" s="38">
        <v>0.5904</v>
      </c>
      <c r="U82" s="12">
        <v>0.59</v>
      </c>
      <c r="V82" s="42">
        <v>0.472</v>
      </c>
      <c r="W82" s="12">
        <v>0.47</v>
      </c>
      <c r="X82" s="42">
        <v>0.533</v>
      </c>
      <c r="Y82" s="12">
        <v>0.53</v>
      </c>
      <c r="Z82" s="42">
        <v>0.6095</v>
      </c>
      <c r="AA82" s="12">
        <v>0.61</v>
      </c>
      <c r="AB82" s="42">
        <v>0.4386</v>
      </c>
      <c r="AC82" s="12">
        <v>0.44</v>
      </c>
      <c r="AD82" s="38">
        <v>0.4694</v>
      </c>
      <c r="AE82" s="12">
        <v>0.46</v>
      </c>
      <c r="AF82" s="38">
        <v>0.4297</v>
      </c>
      <c r="AG82" s="12">
        <v>0.42</v>
      </c>
      <c r="AH82" s="3"/>
      <c r="AI82" s="3"/>
      <c r="AJ82" s="3"/>
      <c r="AK82" s="3"/>
      <c r="AL82" s="3"/>
      <c r="AM82" s="3"/>
      <c r="AN82" s="3"/>
      <c r="AO82" s="3"/>
      <c r="AP82" s="3"/>
      <c r="AQ82" s="3"/>
      <c r="AR82" s="3"/>
      <c r="AS82" s="3"/>
      <c r="AT82" s="3"/>
      <c r="AU82" s="3"/>
      <c r="AV82" s="3"/>
      <c r="AW82" s="3"/>
      <c r="AX82" s="3"/>
      <c r="AY82" s="3"/>
      <c r="AZ82" s="3"/>
      <c r="BA82" s="3"/>
    </row>
    <row r="83" ht="30.0" customHeight="1">
      <c r="A83" s="33">
        <v>44411.0</v>
      </c>
      <c r="B83" s="34" t="s">
        <v>304</v>
      </c>
      <c r="C83" s="35" t="s">
        <v>305</v>
      </c>
      <c r="D83" s="11">
        <v>49.281</v>
      </c>
      <c r="E83" s="22">
        <v>0.49</v>
      </c>
      <c r="F83" s="23">
        <v>61.99</v>
      </c>
      <c r="G83" s="12">
        <v>0.56</v>
      </c>
      <c r="H83" s="11">
        <v>50.51</v>
      </c>
      <c r="I83" s="24">
        <v>0.5</v>
      </c>
      <c r="J83" s="25">
        <v>49.83</v>
      </c>
      <c r="K83" s="24">
        <v>0.49</v>
      </c>
      <c r="L83" s="25">
        <v>51.98587</v>
      </c>
      <c r="M83" s="22">
        <v>0.52</v>
      </c>
      <c r="N83" s="23">
        <v>51.956</v>
      </c>
      <c r="O83" s="24">
        <v>0.52</v>
      </c>
      <c r="P83" s="25">
        <v>66.582</v>
      </c>
      <c r="Q83" s="22">
        <v>0.66</v>
      </c>
      <c r="R83" s="23">
        <v>47.026</v>
      </c>
      <c r="S83" s="12">
        <v>0.47</v>
      </c>
      <c r="T83" s="11">
        <v>73.129</v>
      </c>
      <c r="U83" s="24">
        <v>0.73</v>
      </c>
      <c r="V83" s="25">
        <v>59.694</v>
      </c>
      <c r="W83" s="24">
        <v>0.59</v>
      </c>
      <c r="X83" s="25">
        <v>42.347</v>
      </c>
      <c r="Y83" s="24">
        <v>0.42</v>
      </c>
      <c r="Z83" s="25">
        <v>38.986</v>
      </c>
      <c r="AA83" s="24">
        <v>0.38</v>
      </c>
      <c r="AB83" s="25">
        <v>56.253</v>
      </c>
      <c r="AC83" s="24">
        <v>0.56</v>
      </c>
      <c r="AD83" s="25">
        <v>50.893</v>
      </c>
      <c r="AE83" s="12">
        <v>0.5</v>
      </c>
      <c r="AF83" s="11">
        <v>49.83</v>
      </c>
      <c r="AG83" s="12">
        <v>0.49</v>
      </c>
      <c r="AH83" s="3"/>
      <c r="AI83" s="3"/>
      <c r="AJ83" s="3"/>
      <c r="AK83" s="3"/>
      <c r="AL83" s="3"/>
      <c r="AM83" s="3"/>
      <c r="AN83" s="3"/>
      <c r="AO83" s="3"/>
      <c r="AP83" s="3"/>
      <c r="AQ83" s="3"/>
      <c r="AR83" s="3"/>
      <c r="AS83" s="3"/>
      <c r="AT83" s="3"/>
      <c r="AU83" s="3"/>
      <c r="AV83" s="3"/>
      <c r="AW83" s="3"/>
      <c r="AX83" s="3"/>
      <c r="AY83" s="3"/>
      <c r="AZ83" s="3"/>
      <c r="BA83" s="3"/>
    </row>
    <row r="84" ht="26.25" customHeight="1">
      <c r="A84" s="43"/>
      <c r="B84" s="43"/>
      <c r="C84" s="44" t="s">
        <v>306</v>
      </c>
      <c r="D84" s="45"/>
      <c r="E84" s="46"/>
      <c r="F84" s="47"/>
      <c r="G84" s="46"/>
      <c r="H84" s="48"/>
      <c r="I84" s="46"/>
      <c r="J84" s="47"/>
      <c r="K84" s="46"/>
      <c r="L84" s="47"/>
      <c r="M84" s="46"/>
      <c r="N84" s="47"/>
      <c r="O84" s="46"/>
      <c r="P84" s="47"/>
      <c r="Q84" s="46"/>
      <c r="R84" s="47"/>
      <c r="S84" s="46"/>
      <c r="T84" s="47"/>
      <c r="U84" s="46"/>
      <c r="V84" s="47"/>
      <c r="W84" s="46"/>
      <c r="X84" s="47"/>
      <c r="Y84" s="46"/>
      <c r="Z84" s="47"/>
      <c r="AA84" s="46"/>
      <c r="AB84" s="47"/>
      <c r="AC84" s="49"/>
      <c r="AD84" s="50"/>
      <c r="AE84" s="49"/>
      <c r="AF84" s="50"/>
      <c r="AG84" s="49"/>
      <c r="AH84" s="3"/>
      <c r="AI84" s="3"/>
      <c r="AJ84" s="3"/>
      <c r="AK84" s="3"/>
      <c r="AL84" s="3"/>
      <c r="AM84" s="3"/>
      <c r="AN84" s="3"/>
      <c r="AO84" s="3"/>
      <c r="AP84" s="3"/>
      <c r="AQ84" s="3"/>
      <c r="AR84" s="3"/>
      <c r="AS84" s="3"/>
      <c r="AT84" s="3"/>
      <c r="AU84" s="3"/>
      <c r="AV84" s="3"/>
      <c r="AW84" s="3"/>
      <c r="AX84" s="3"/>
      <c r="AY84" s="3"/>
      <c r="AZ84" s="3"/>
      <c r="BA84" s="3"/>
    </row>
    <row r="85">
      <c r="A85" s="3"/>
      <c r="B85" s="43"/>
      <c r="C85" s="43"/>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51"/>
      <c r="AD85" s="51"/>
      <c r="AE85" s="51"/>
      <c r="AF85" s="51"/>
      <c r="AG85" s="51"/>
      <c r="AH85" s="3"/>
      <c r="AI85" s="3"/>
      <c r="AJ85" s="3"/>
      <c r="AK85" s="3"/>
      <c r="AL85" s="3"/>
      <c r="AM85" s="3"/>
      <c r="AN85" s="3"/>
      <c r="AO85" s="3"/>
      <c r="AP85" s="3"/>
      <c r="AQ85" s="3"/>
      <c r="AR85" s="3"/>
      <c r="AS85" s="3"/>
      <c r="AT85" s="3"/>
      <c r="AU85" s="3"/>
      <c r="AV85" s="3"/>
      <c r="AW85" s="3"/>
      <c r="AX85" s="3"/>
      <c r="AY85" s="3"/>
      <c r="AZ85" s="3"/>
      <c r="BA85" s="3"/>
    </row>
    <row r="86">
      <c r="A86" s="3"/>
      <c r="B86" s="43"/>
      <c r="C86" s="43"/>
      <c r="D86" s="52"/>
      <c r="E86" s="45"/>
      <c r="F86" s="45"/>
      <c r="G86" s="45"/>
      <c r="H86" s="45"/>
      <c r="I86" s="45"/>
      <c r="J86" s="45"/>
      <c r="K86" s="45"/>
      <c r="L86" s="45"/>
      <c r="M86" s="45"/>
      <c r="N86" s="45"/>
      <c r="O86" s="45"/>
      <c r="P86" s="45"/>
      <c r="Q86" s="45"/>
      <c r="R86" s="45"/>
      <c r="S86" s="45"/>
      <c r="T86" s="45"/>
      <c r="U86" s="45"/>
      <c r="V86" s="45"/>
      <c r="W86" s="45"/>
      <c r="X86" s="45"/>
      <c r="Y86" s="45"/>
      <c r="Z86" s="45"/>
      <c r="AA86" s="45"/>
      <c r="AB86" s="45"/>
      <c r="AC86" s="51"/>
      <c r="AD86" s="51"/>
      <c r="AE86" s="51"/>
      <c r="AF86" s="51"/>
      <c r="AG86" s="51"/>
      <c r="AH86" s="3"/>
      <c r="AI86" s="3"/>
      <c r="AJ86" s="3"/>
      <c r="AK86" s="3"/>
      <c r="AL86" s="3"/>
      <c r="AM86" s="3"/>
      <c r="AN86" s="3"/>
      <c r="AO86" s="3"/>
      <c r="AP86" s="3"/>
      <c r="AQ86" s="3"/>
      <c r="AR86" s="3"/>
      <c r="AS86" s="3"/>
      <c r="AT86" s="3"/>
      <c r="AU86" s="3"/>
      <c r="AV86" s="3"/>
      <c r="AW86" s="3"/>
      <c r="AX86" s="3"/>
      <c r="AY86" s="3"/>
      <c r="AZ86" s="3"/>
      <c r="BA86" s="3"/>
    </row>
    <row r="87">
      <c r="A87" s="3"/>
      <c r="B87" s="43"/>
      <c r="C87" s="43"/>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51"/>
      <c r="AD87" s="51"/>
      <c r="AE87" s="51"/>
      <c r="AF87" s="51"/>
      <c r="AG87" s="51"/>
      <c r="AH87" s="3"/>
      <c r="AI87" s="3"/>
      <c r="AJ87" s="3"/>
      <c r="AK87" s="3"/>
      <c r="AL87" s="3"/>
      <c r="AM87" s="3"/>
      <c r="AN87" s="3"/>
      <c r="AO87" s="3"/>
      <c r="AP87" s="3"/>
      <c r="AQ87" s="3"/>
      <c r="AR87" s="3"/>
      <c r="AS87" s="3"/>
      <c r="AT87" s="3"/>
      <c r="AU87" s="3"/>
      <c r="AV87" s="3"/>
      <c r="AW87" s="3"/>
      <c r="AX87" s="3"/>
      <c r="AY87" s="3"/>
      <c r="AZ87" s="3"/>
      <c r="BA87" s="3"/>
    </row>
    <row r="88">
      <c r="A88" s="3"/>
      <c r="B88" s="43"/>
      <c r="C88" s="43"/>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51"/>
      <c r="AD88" s="51"/>
      <c r="AE88" s="51"/>
      <c r="AF88" s="51"/>
      <c r="AG88" s="51"/>
      <c r="AH88" s="3"/>
      <c r="AI88" s="3"/>
      <c r="AJ88" s="3"/>
      <c r="AK88" s="3"/>
      <c r="AL88" s="3"/>
      <c r="AM88" s="3"/>
      <c r="AN88" s="3"/>
      <c r="AO88" s="3"/>
      <c r="AP88" s="3"/>
      <c r="AQ88" s="3"/>
      <c r="AR88" s="3"/>
      <c r="AS88" s="3"/>
      <c r="AT88" s="3"/>
      <c r="AU88" s="3"/>
      <c r="AV88" s="3"/>
      <c r="AW88" s="3"/>
      <c r="AX88" s="3"/>
      <c r="AY88" s="3"/>
      <c r="AZ88" s="3"/>
      <c r="BA88" s="3"/>
    </row>
    <row r="89">
      <c r="A89" s="3"/>
      <c r="B89" s="43"/>
      <c r="C89" s="43"/>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51"/>
      <c r="AD89" s="51"/>
      <c r="AE89" s="51"/>
      <c r="AF89" s="51"/>
      <c r="AG89" s="51"/>
      <c r="AH89" s="3"/>
      <c r="AI89" s="3"/>
      <c r="AJ89" s="3"/>
      <c r="AK89" s="3"/>
      <c r="AL89" s="3"/>
      <c r="AM89" s="3"/>
      <c r="AN89" s="3"/>
      <c r="AO89" s="3"/>
      <c r="AP89" s="3"/>
      <c r="AQ89" s="3"/>
      <c r="AR89" s="3"/>
      <c r="AS89" s="3"/>
      <c r="AT89" s="3"/>
      <c r="AU89" s="3"/>
      <c r="AV89" s="3"/>
      <c r="AW89" s="3"/>
      <c r="AX89" s="3"/>
      <c r="AY89" s="3"/>
      <c r="AZ89" s="3"/>
      <c r="BA89" s="3"/>
    </row>
    <row r="90">
      <c r="A90" s="3"/>
      <c r="B90" s="43"/>
      <c r="C90" s="43"/>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51"/>
      <c r="AD90" s="51"/>
      <c r="AE90" s="51"/>
      <c r="AF90" s="51"/>
      <c r="AG90" s="51"/>
      <c r="AH90" s="3"/>
      <c r="AI90" s="3"/>
      <c r="AJ90" s="3"/>
      <c r="AK90" s="3"/>
      <c r="AL90" s="3"/>
      <c r="AM90" s="3"/>
      <c r="AN90" s="3"/>
      <c r="AO90" s="3"/>
      <c r="AP90" s="3"/>
      <c r="AQ90" s="3"/>
      <c r="AR90" s="3"/>
      <c r="AS90" s="3"/>
      <c r="AT90" s="3"/>
      <c r="AU90" s="3"/>
      <c r="AV90" s="3"/>
      <c r="AW90" s="3"/>
      <c r="AX90" s="3"/>
      <c r="AY90" s="3"/>
      <c r="AZ90" s="3"/>
      <c r="BA90" s="3"/>
    </row>
    <row r="91">
      <c r="A91" s="3"/>
      <c r="B91" s="43"/>
      <c r="C91" s="43"/>
      <c r="D91" s="45"/>
      <c r="E91" s="52"/>
      <c r="F91" s="45"/>
      <c r="G91" s="45"/>
      <c r="H91" s="45"/>
      <c r="I91" s="45"/>
      <c r="J91" s="45"/>
      <c r="K91" s="45"/>
      <c r="L91" s="45"/>
      <c r="M91" s="45"/>
      <c r="N91" s="45"/>
      <c r="O91" s="45"/>
      <c r="P91" s="45"/>
      <c r="Q91" s="45"/>
      <c r="R91" s="45"/>
      <c r="S91" s="45"/>
      <c r="T91" s="45"/>
      <c r="U91" s="45"/>
      <c r="V91" s="45"/>
      <c r="W91" s="45"/>
      <c r="X91" s="45"/>
      <c r="Y91" s="45"/>
      <c r="Z91" s="45"/>
      <c r="AA91" s="45"/>
      <c r="AB91" s="45"/>
      <c r="AC91" s="51"/>
      <c r="AD91" s="51"/>
      <c r="AE91" s="51"/>
      <c r="AF91" s="51"/>
      <c r="AG91" s="51"/>
      <c r="AH91" s="3"/>
      <c r="AI91" s="3"/>
      <c r="AJ91" s="3"/>
      <c r="AK91" s="3"/>
      <c r="AL91" s="3"/>
      <c r="AM91" s="3"/>
      <c r="AN91" s="3"/>
      <c r="AO91" s="3"/>
      <c r="AP91" s="3"/>
      <c r="AQ91" s="3"/>
      <c r="AR91" s="3"/>
      <c r="AS91" s="3"/>
      <c r="AT91" s="3"/>
      <c r="AU91" s="3"/>
      <c r="AV91" s="3"/>
      <c r="AW91" s="3"/>
      <c r="AX91" s="3"/>
      <c r="AY91" s="3"/>
      <c r="AZ91" s="3"/>
      <c r="BA91" s="3"/>
    </row>
    <row r="92">
      <c r="A92" s="3"/>
      <c r="B92" s="43"/>
      <c r="C92" s="43"/>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51"/>
      <c r="AD92" s="51"/>
      <c r="AE92" s="51"/>
      <c r="AF92" s="51"/>
      <c r="AG92" s="51"/>
      <c r="AH92" s="3"/>
      <c r="AI92" s="3"/>
      <c r="AJ92" s="3"/>
      <c r="AK92" s="3"/>
      <c r="AL92" s="3"/>
      <c r="AM92" s="3"/>
      <c r="AN92" s="3"/>
      <c r="AO92" s="3"/>
      <c r="AP92" s="3"/>
      <c r="AQ92" s="3"/>
      <c r="AR92" s="3"/>
      <c r="AS92" s="3"/>
      <c r="AT92" s="3"/>
      <c r="AU92" s="3"/>
      <c r="AV92" s="3"/>
      <c r="AW92" s="3"/>
      <c r="AX92" s="3"/>
      <c r="AY92" s="3"/>
      <c r="AZ92" s="3"/>
      <c r="BA92" s="3"/>
    </row>
    <row r="93">
      <c r="A93" s="3"/>
      <c r="B93" s="43"/>
      <c r="C93" s="43"/>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51"/>
      <c r="AD93" s="51"/>
      <c r="AE93" s="51"/>
      <c r="AF93" s="51"/>
      <c r="AG93" s="51"/>
      <c r="AH93" s="3"/>
      <c r="AI93" s="3"/>
      <c r="AJ93" s="3"/>
      <c r="AK93" s="3"/>
      <c r="AL93" s="3"/>
      <c r="AM93" s="3"/>
      <c r="AN93" s="3"/>
      <c r="AO93" s="3"/>
      <c r="AP93" s="3"/>
      <c r="AQ93" s="3"/>
      <c r="AR93" s="3"/>
      <c r="AS93" s="3"/>
      <c r="AT93" s="3"/>
      <c r="AU93" s="3"/>
      <c r="AV93" s="3"/>
      <c r="AW93" s="3"/>
      <c r="AX93" s="3"/>
      <c r="AY93" s="3"/>
      <c r="AZ93" s="3"/>
      <c r="BA93" s="3"/>
    </row>
    <row r="94">
      <c r="A94" s="3"/>
      <c r="B94" s="43"/>
      <c r="C94" s="43"/>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51"/>
      <c r="AD94" s="51"/>
      <c r="AE94" s="51"/>
      <c r="AF94" s="51"/>
      <c r="AG94" s="51"/>
      <c r="AH94" s="3"/>
      <c r="AI94" s="3"/>
      <c r="AJ94" s="3"/>
      <c r="AK94" s="3"/>
      <c r="AL94" s="3"/>
      <c r="AM94" s="3"/>
      <c r="AN94" s="3"/>
      <c r="AO94" s="3"/>
      <c r="AP94" s="3"/>
      <c r="AQ94" s="3"/>
      <c r="AR94" s="3"/>
      <c r="AS94" s="3"/>
      <c r="AT94" s="3"/>
      <c r="AU94" s="3"/>
      <c r="AV94" s="3"/>
      <c r="AW94" s="3"/>
      <c r="AX94" s="3"/>
      <c r="AY94" s="3"/>
      <c r="AZ94" s="3"/>
      <c r="BA94" s="3"/>
    </row>
    <row r="95">
      <c r="A95" s="3"/>
      <c r="B95" s="43"/>
      <c r="C95" s="43"/>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51"/>
      <c r="AD95" s="51"/>
      <c r="AE95" s="51"/>
      <c r="AF95" s="51"/>
      <c r="AG95" s="51"/>
      <c r="AH95" s="3"/>
      <c r="AI95" s="3"/>
      <c r="AJ95" s="3"/>
      <c r="AK95" s="3"/>
      <c r="AL95" s="3"/>
      <c r="AM95" s="3"/>
      <c r="AN95" s="3"/>
      <c r="AO95" s="3"/>
      <c r="AP95" s="3"/>
      <c r="AQ95" s="3"/>
      <c r="AR95" s="3"/>
      <c r="AS95" s="3"/>
      <c r="AT95" s="3"/>
      <c r="AU95" s="3"/>
      <c r="AV95" s="3"/>
      <c r="AW95" s="3"/>
      <c r="AX95" s="3"/>
      <c r="AY95" s="3"/>
      <c r="AZ95" s="3"/>
      <c r="BA95" s="3"/>
    </row>
    <row r="96">
      <c r="A96" s="3"/>
      <c r="B96" s="43"/>
      <c r="C96" s="43"/>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51"/>
      <c r="AD96" s="51"/>
      <c r="AE96" s="51"/>
      <c r="AF96" s="51"/>
      <c r="AG96" s="51"/>
      <c r="AH96" s="3"/>
      <c r="AI96" s="3"/>
      <c r="AJ96" s="3"/>
      <c r="AK96" s="3"/>
      <c r="AL96" s="3"/>
      <c r="AM96" s="3"/>
      <c r="AN96" s="3"/>
      <c r="AO96" s="3"/>
      <c r="AP96" s="3"/>
      <c r="AQ96" s="3"/>
      <c r="AR96" s="3"/>
      <c r="AS96" s="3"/>
      <c r="AT96" s="3"/>
      <c r="AU96" s="3"/>
      <c r="AV96" s="3"/>
      <c r="AW96" s="3"/>
      <c r="AX96" s="3"/>
      <c r="AY96" s="3"/>
      <c r="AZ96" s="3"/>
      <c r="BA96" s="3"/>
    </row>
    <row r="97">
      <c r="A97" s="3"/>
      <c r="B97" s="43"/>
      <c r="C97" s="43"/>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51"/>
      <c r="AD97" s="51"/>
      <c r="AE97" s="51"/>
      <c r="AF97" s="51"/>
      <c r="AG97" s="51"/>
      <c r="AH97" s="3"/>
      <c r="AI97" s="3"/>
      <c r="AJ97" s="3"/>
      <c r="AK97" s="3"/>
      <c r="AL97" s="3"/>
      <c r="AM97" s="3"/>
      <c r="AN97" s="3"/>
      <c r="AO97" s="3"/>
      <c r="AP97" s="3"/>
      <c r="AQ97" s="3"/>
      <c r="AR97" s="3"/>
      <c r="AS97" s="3"/>
      <c r="AT97" s="3"/>
      <c r="AU97" s="3"/>
      <c r="AV97" s="3"/>
      <c r="AW97" s="3"/>
      <c r="AX97" s="3"/>
      <c r="AY97" s="3"/>
      <c r="AZ97" s="3"/>
      <c r="BA97" s="3"/>
    </row>
    <row r="98">
      <c r="A98" s="3"/>
      <c r="B98" s="43"/>
      <c r="C98" s="43"/>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51"/>
      <c r="AD98" s="51"/>
      <c r="AE98" s="51"/>
      <c r="AF98" s="51"/>
      <c r="AG98" s="51"/>
      <c r="AH98" s="3"/>
      <c r="AI98" s="3"/>
      <c r="AJ98" s="3"/>
      <c r="AK98" s="3"/>
      <c r="AL98" s="3"/>
      <c r="AM98" s="3"/>
      <c r="AN98" s="3"/>
      <c r="AO98" s="3"/>
      <c r="AP98" s="3"/>
      <c r="AQ98" s="3"/>
      <c r="AR98" s="3"/>
      <c r="AS98" s="3"/>
      <c r="AT98" s="3"/>
      <c r="AU98" s="3"/>
      <c r="AV98" s="3"/>
      <c r="AW98" s="3"/>
      <c r="AX98" s="3"/>
      <c r="AY98" s="3"/>
      <c r="AZ98" s="3"/>
      <c r="BA98" s="3"/>
    </row>
    <row r="99">
      <c r="A99" s="3"/>
      <c r="B99" s="43"/>
      <c r="C99" s="43"/>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51"/>
      <c r="AD99" s="51"/>
      <c r="AE99" s="51"/>
      <c r="AF99" s="51"/>
      <c r="AG99" s="51"/>
      <c r="AH99" s="3"/>
      <c r="AI99" s="3"/>
      <c r="AJ99" s="3"/>
      <c r="AK99" s="3"/>
      <c r="AL99" s="3"/>
      <c r="AM99" s="3"/>
      <c r="AN99" s="3"/>
      <c r="AO99" s="3"/>
      <c r="AP99" s="3"/>
      <c r="AQ99" s="3"/>
      <c r="AR99" s="3"/>
      <c r="AS99" s="3"/>
      <c r="AT99" s="3"/>
      <c r="AU99" s="3"/>
      <c r="AV99" s="3"/>
      <c r="AW99" s="3"/>
      <c r="AX99" s="3"/>
      <c r="AY99" s="3"/>
      <c r="AZ99" s="3"/>
      <c r="BA99" s="3"/>
    </row>
    <row r="100">
      <c r="A100" s="3"/>
      <c r="B100" s="43"/>
      <c r="C100" s="43"/>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51"/>
      <c r="AD100" s="51"/>
      <c r="AE100" s="51"/>
      <c r="AF100" s="51"/>
      <c r="AG100" s="51"/>
      <c r="AH100" s="3"/>
      <c r="AI100" s="3"/>
      <c r="AJ100" s="3"/>
      <c r="AK100" s="3"/>
      <c r="AL100" s="3"/>
      <c r="AM100" s="3"/>
      <c r="AN100" s="3"/>
      <c r="AO100" s="3"/>
      <c r="AP100" s="3"/>
      <c r="AQ100" s="3"/>
      <c r="AR100" s="3"/>
      <c r="AS100" s="3"/>
      <c r="AT100" s="3"/>
      <c r="AU100" s="3"/>
      <c r="AV100" s="3"/>
      <c r="AW100" s="3"/>
      <c r="AX100" s="3"/>
      <c r="AY100" s="3"/>
      <c r="AZ100" s="3"/>
      <c r="BA100" s="3"/>
    </row>
    <row r="101">
      <c r="A101" s="3"/>
      <c r="B101" s="43"/>
      <c r="C101" s="43"/>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51"/>
      <c r="AD101" s="51"/>
      <c r="AE101" s="51"/>
      <c r="AF101" s="51"/>
      <c r="AG101" s="51"/>
      <c r="AH101" s="3"/>
      <c r="AI101" s="3"/>
      <c r="AJ101" s="3"/>
      <c r="AK101" s="3"/>
      <c r="AL101" s="3"/>
      <c r="AM101" s="3"/>
      <c r="AN101" s="3"/>
      <c r="AO101" s="3"/>
      <c r="AP101" s="3"/>
      <c r="AQ101" s="3"/>
      <c r="AR101" s="3"/>
      <c r="AS101" s="3"/>
      <c r="AT101" s="3"/>
      <c r="AU101" s="3"/>
      <c r="AV101" s="3"/>
      <c r="AW101" s="3"/>
      <c r="AX101" s="3"/>
      <c r="AY101" s="3"/>
      <c r="AZ101" s="3"/>
      <c r="BA101" s="3"/>
    </row>
    <row r="102">
      <c r="A102" s="3"/>
      <c r="B102" s="43"/>
      <c r="C102" s="43"/>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51"/>
      <c r="AD102" s="51"/>
      <c r="AE102" s="51"/>
      <c r="AF102" s="51"/>
      <c r="AG102" s="51"/>
      <c r="AH102" s="3"/>
      <c r="AI102" s="3"/>
      <c r="AJ102" s="3"/>
      <c r="AK102" s="3"/>
      <c r="AL102" s="3"/>
      <c r="AM102" s="3"/>
      <c r="AN102" s="3"/>
      <c r="AO102" s="3"/>
      <c r="AP102" s="3"/>
      <c r="AQ102" s="3"/>
      <c r="AR102" s="3"/>
      <c r="AS102" s="3"/>
      <c r="AT102" s="3"/>
      <c r="AU102" s="3"/>
      <c r="AV102" s="3"/>
      <c r="AW102" s="3"/>
      <c r="AX102" s="3"/>
      <c r="AY102" s="3"/>
      <c r="AZ102" s="3"/>
      <c r="BA102" s="3"/>
    </row>
    <row r="103">
      <c r="A103" s="3"/>
      <c r="B103" s="43"/>
      <c r="C103" s="43"/>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51"/>
      <c r="AD103" s="51"/>
      <c r="AE103" s="51"/>
      <c r="AF103" s="51"/>
      <c r="AG103" s="51"/>
      <c r="AH103" s="3"/>
      <c r="AI103" s="3"/>
      <c r="AJ103" s="3"/>
      <c r="AK103" s="3"/>
      <c r="AL103" s="3"/>
      <c r="AM103" s="3"/>
      <c r="AN103" s="3"/>
      <c r="AO103" s="3"/>
      <c r="AP103" s="3"/>
      <c r="AQ103" s="3"/>
      <c r="AR103" s="3"/>
      <c r="AS103" s="3"/>
      <c r="AT103" s="3"/>
      <c r="AU103" s="3"/>
      <c r="AV103" s="3"/>
      <c r="AW103" s="3"/>
      <c r="AX103" s="3"/>
      <c r="AY103" s="3"/>
      <c r="AZ103" s="3"/>
      <c r="BA103" s="3"/>
    </row>
    <row r="104">
      <c r="A104" s="3"/>
      <c r="B104" s="43"/>
      <c r="C104" s="43"/>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51"/>
      <c r="AD104" s="51"/>
      <c r="AE104" s="51"/>
      <c r="AF104" s="51"/>
      <c r="AG104" s="51"/>
      <c r="AH104" s="3"/>
      <c r="AI104" s="3"/>
      <c r="AJ104" s="3"/>
      <c r="AK104" s="3"/>
      <c r="AL104" s="3"/>
      <c r="AM104" s="3"/>
      <c r="AN104" s="3"/>
      <c r="AO104" s="3"/>
      <c r="AP104" s="3"/>
      <c r="AQ104" s="3"/>
      <c r="AR104" s="3"/>
      <c r="AS104" s="3"/>
      <c r="AT104" s="3"/>
      <c r="AU104" s="3"/>
      <c r="AV104" s="3"/>
      <c r="AW104" s="3"/>
      <c r="AX104" s="3"/>
      <c r="AY104" s="3"/>
      <c r="AZ104" s="3"/>
      <c r="BA104" s="3"/>
    </row>
    <row r="105">
      <c r="A105" s="3"/>
      <c r="B105" s="43"/>
      <c r="C105" s="43"/>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51"/>
      <c r="AD105" s="51"/>
      <c r="AE105" s="51"/>
      <c r="AF105" s="51"/>
      <c r="AG105" s="51"/>
      <c r="AH105" s="3"/>
      <c r="AI105" s="3"/>
      <c r="AJ105" s="3"/>
      <c r="AK105" s="3"/>
      <c r="AL105" s="3"/>
      <c r="AM105" s="3"/>
      <c r="AN105" s="3"/>
      <c r="AO105" s="3"/>
      <c r="AP105" s="3"/>
      <c r="AQ105" s="3"/>
      <c r="AR105" s="3"/>
      <c r="AS105" s="3"/>
      <c r="AT105" s="3"/>
      <c r="AU105" s="3"/>
      <c r="AV105" s="3"/>
      <c r="AW105" s="3"/>
      <c r="AX105" s="3"/>
      <c r="AY105" s="3"/>
      <c r="AZ105" s="3"/>
      <c r="BA105" s="3"/>
    </row>
    <row r="106">
      <c r="A106" s="3"/>
      <c r="B106" s="43"/>
      <c r="C106" s="43"/>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51"/>
      <c r="AD106" s="51"/>
      <c r="AE106" s="51"/>
      <c r="AF106" s="51"/>
      <c r="AG106" s="51"/>
      <c r="AH106" s="3"/>
      <c r="AI106" s="3"/>
      <c r="AJ106" s="3"/>
      <c r="AK106" s="3"/>
      <c r="AL106" s="3"/>
      <c r="AM106" s="3"/>
      <c r="AN106" s="3"/>
      <c r="AO106" s="3"/>
      <c r="AP106" s="3"/>
      <c r="AQ106" s="3"/>
      <c r="AR106" s="3"/>
      <c r="AS106" s="3"/>
      <c r="AT106" s="3"/>
      <c r="AU106" s="3"/>
      <c r="AV106" s="3"/>
      <c r="AW106" s="3"/>
      <c r="AX106" s="3"/>
      <c r="AY106" s="3"/>
      <c r="AZ106" s="3"/>
      <c r="BA106" s="3"/>
    </row>
    <row r="107">
      <c r="A107" s="3"/>
      <c r="B107" s="43"/>
      <c r="C107" s="43"/>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51"/>
      <c r="AD107" s="51"/>
      <c r="AE107" s="51"/>
      <c r="AF107" s="51"/>
      <c r="AG107" s="51"/>
      <c r="AH107" s="3"/>
      <c r="AI107" s="3"/>
      <c r="AJ107" s="3"/>
      <c r="AK107" s="3"/>
      <c r="AL107" s="3"/>
      <c r="AM107" s="3"/>
      <c r="AN107" s="3"/>
      <c r="AO107" s="3"/>
      <c r="AP107" s="3"/>
      <c r="AQ107" s="3"/>
      <c r="AR107" s="3"/>
      <c r="AS107" s="3"/>
      <c r="AT107" s="3"/>
      <c r="AU107" s="3"/>
      <c r="AV107" s="3"/>
      <c r="AW107" s="3"/>
      <c r="AX107" s="3"/>
      <c r="AY107" s="3"/>
      <c r="AZ107" s="3"/>
      <c r="BA107" s="3"/>
    </row>
    <row r="108">
      <c r="A108" s="3"/>
      <c r="B108" s="43"/>
      <c r="C108" s="43"/>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51"/>
      <c r="AD108" s="51"/>
      <c r="AE108" s="51"/>
      <c r="AF108" s="51"/>
      <c r="AG108" s="51"/>
      <c r="AH108" s="3"/>
      <c r="AI108" s="3"/>
      <c r="AJ108" s="3"/>
      <c r="AK108" s="3"/>
      <c r="AL108" s="3"/>
      <c r="AM108" s="3"/>
      <c r="AN108" s="3"/>
      <c r="AO108" s="3"/>
      <c r="AP108" s="3"/>
      <c r="AQ108" s="3"/>
      <c r="AR108" s="3"/>
      <c r="AS108" s="3"/>
      <c r="AT108" s="3"/>
      <c r="AU108" s="3"/>
      <c r="AV108" s="3"/>
      <c r="AW108" s="3"/>
      <c r="AX108" s="3"/>
      <c r="AY108" s="3"/>
      <c r="AZ108" s="3"/>
      <c r="BA108" s="3"/>
    </row>
    <row r="109">
      <c r="A109" s="3"/>
      <c r="B109" s="43"/>
      <c r="C109" s="43"/>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51"/>
      <c r="AD109" s="51"/>
      <c r="AE109" s="51"/>
      <c r="AF109" s="51"/>
      <c r="AG109" s="51"/>
      <c r="AH109" s="3"/>
      <c r="AI109" s="3"/>
      <c r="AJ109" s="3"/>
      <c r="AK109" s="3"/>
      <c r="AL109" s="3"/>
      <c r="AM109" s="3"/>
      <c r="AN109" s="3"/>
      <c r="AO109" s="3"/>
      <c r="AP109" s="3"/>
      <c r="AQ109" s="3"/>
      <c r="AR109" s="3"/>
      <c r="AS109" s="3"/>
      <c r="AT109" s="3"/>
      <c r="AU109" s="3"/>
      <c r="AV109" s="3"/>
      <c r="AW109" s="3"/>
      <c r="AX109" s="3"/>
      <c r="AY109" s="3"/>
      <c r="AZ109" s="3"/>
      <c r="BA109" s="3"/>
    </row>
    <row r="110">
      <c r="A110" s="3"/>
      <c r="B110" s="43"/>
      <c r="C110" s="43"/>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51"/>
      <c r="AD110" s="51"/>
      <c r="AE110" s="51"/>
      <c r="AF110" s="51"/>
      <c r="AG110" s="51"/>
      <c r="AH110" s="3"/>
      <c r="AI110" s="3"/>
      <c r="AJ110" s="3"/>
      <c r="AK110" s="3"/>
      <c r="AL110" s="3"/>
      <c r="AM110" s="3"/>
      <c r="AN110" s="3"/>
      <c r="AO110" s="3"/>
      <c r="AP110" s="3"/>
      <c r="AQ110" s="3"/>
      <c r="AR110" s="3"/>
      <c r="AS110" s="3"/>
      <c r="AT110" s="3"/>
      <c r="AU110" s="3"/>
      <c r="AV110" s="3"/>
      <c r="AW110" s="3"/>
      <c r="AX110" s="3"/>
      <c r="AY110" s="3"/>
      <c r="AZ110" s="3"/>
      <c r="BA110" s="3"/>
    </row>
    <row r="111">
      <c r="A111" s="3"/>
      <c r="B111" s="43"/>
      <c r="C111" s="43"/>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51"/>
      <c r="AD111" s="51"/>
      <c r="AE111" s="51"/>
      <c r="AF111" s="51"/>
      <c r="AG111" s="51"/>
      <c r="AH111" s="3"/>
      <c r="AI111" s="3"/>
      <c r="AJ111" s="3"/>
      <c r="AK111" s="3"/>
      <c r="AL111" s="3"/>
      <c r="AM111" s="3"/>
      <c r="AN111" s="3"/>
      <c r="AO111" s="3"/>
      <c r="AP111" s="3"/>
      <c r="AQ111" s="3"/>
      <c r="AR111" s="3"/>
      <c r="AS111" s="3"/>
      <c r="AT111" s="3"/>
      <c r="AU111" s="3"/>
      <c r="AV111" s="3"/>
      <c r="AW111" s="3"/>
      <c r="AX111" s="3"/>
      <c r="AY111" s="3"/>
      <c r="AZ111" s="3"/>
      <c r="BA111" s="3"/>
    </row>
    <row r="112">
      <c r="A112" s="3"/>
      <c r="B112" s="43"/>
      <c r="C112" s="43"/>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51"/>
      <c r="AD112" s="51"/>
      <c r="AE112" s="51"/>
      <c r="AF112" s="51"/>
      <c r="AG112" s="51"/>
      <c r="AH112" s="3"/>
      <c r="AI112" s="3"/>
      <c r="AJ112" s="3"/>
      <c r="AK112" s="3"/>
      <c r="AL112" s="3"/>
      <c r="AM112" s="3"/>
      <c r="AN112" s="3"/>
      <c r="AO112" s="3"/>
      <c r="AP112" s="3"/>
      <c r="AQ112" s="3"/>
      <c r="AR112" s="3"/>
      <c r="AS112" s="3"/>
      <c r="AT112" s="3"/>
      <c r="AU112" s="3"/>
      <c r="AV112" s="3"/>
      <c r="AW112" s="3"/>
      <c r="AX112" s="3"/>
      <c r="AY112" s="3"/>
      <c r="AZ112" s="3"/>
      <c r="BA112" s="3"/>
    </row>
    <row r="113">
      <c r="A113" s="3"/>
      <c r="B113" s="43"/>
      <c r="C113" s="43"/>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51"/>
      <c r="AD113" s="51"/>
      <c r="AE113" s="51"/>
      <c r="AF113" s="51"/>
      <c r="AG113" s="51"/>
      <c r="AH113" s="3"/>
      <c r="AI113" s="3"/>
      <c r="AJ113" s="3"/>
      <c r="AK113" s="3"/>
      <c r="AL113" s="3"/>
      <c r="AM113" s="3"/>
      <c r="AN113" s="3"/>
      <c r="AO113" s="3"/>
      <c r="AP113" s="3"/>
      <c r="AQ113" s="3"/>
      <c r="AR113" s="3"/>
      <c r="AS113" s="3"/>
      <c r="AT113" s="3"/>
      <c r="AU113" s="3"/>
      <c r="AV113" s="3"/>
      <c r="AW113" s="3"/>
      <c r="AX113" s="3"/>
      <c r="AY113" s="3"/>
      <c r="AZ113" s="3"/>
      <c r="BA113" s="3"/>
    </row>
    <row r="114">
      <c r="A114" s="3"/>
      <c r="B114" s="43"/>
      <c r="C114" s="43"/>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51"/>
      <c r="AD114" s="51"/>
      <c r="AE114" s="51"/>
      <c r="AF114" s="51"/>
      <c r="AG114" s="51"/>
      <c r="AH114" s="3"/>
      <c r="AI114" s="3"/>
      <c r="AJ114" s="3"/>
      <c r="AK114" s="3"/>
      <c r="AL114" s="3"/>
      <c r="AM114" s="3"/>
      <c r="AN114" s="3"/>
      <c r="AO114" s="3"/>
      <c r="AP114" s="3"/>
      <c r="AQ114" s="3"/>
      <c r="AR114" s="3"/>
      <c r="AS114" s="3"/>
      <c r="AT114" s="3"/>
      <c r="AU114" s="3"/>
      <c r="AV114" s="3"/>
      <c r="AW114" s="3"/>
      <c r="AX114" s="3"/>
      <c r="AY114" s="3"/>
      <c r="AZ114" s="3"/>
      <c r="BA114" s="3"/>
    </row>
    <row r="115">
      <c r="A115" s="3"/>
      <c r="B115" s="43"/>
      <c r="C115" s="43"/>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51"/>
      <c r="AD115" s="51"/>
      <c r="AE115" s="51"/>
      <c r="AF115" s="51"/>
      <c r="AG115" s="51"/>
      <c r="AH115" s="3"/>
      <c r="AI115" s="3"/>
      <c r="AJ115" s="3"/>
      <c r="AK115" s="3"/>
      <c r="AL115" s="3"/>
      <c r="AM115" s="3"/>
      <c r="AN115" s="3"/>
      <c r="AO115" s="3"/>
      <c r="AP115" s="3"/>
      <c r="AQ115" s="3"/>
      <c r="AR115" s="3"/>
      <c r="AS115" s="3"/>
      <c r="AT115" s="3"/>
      <c r="AU115" s="3"/>
      <c r="AV115" s="3"/>
      <c r="AW115" s="3"/>
      <c r="AX115" s="3"/>
      <c r="AY115" s="3"/>
      <c r="AZ115" s="3"/>
      <c r="BA115" s="3"/>
    </row>
    <row r="116">
      <c r="A116" s="3"/>
      <c r="B116" s="43"/>
      <c r="C116" s="43"/>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51"/>
      <c r="AD116" s="51"/>
      <c r="AE116" s="51"/>
      <c r="AF116" s="51"/>
      <c r="AG116" s="51"/>
      <c r="AH116" s="3"/>
      <c r="AI116" s="3"/>
      <c r="AJ116" s="3"/>
      <c r="AK116" s="3"/>
      <c r="AL116" s="3"/>
      <c r="AM116" s="3"/>
      <c r="AN116" s="3"/>
      <c r="AO116" s="3"/>
      <c r="AP116" s="3"/>
      <c r="AQ116" s="3"/>
      <c r="AR116" s="3"/>
      <c r="AS116" s="3"/>
      <c r="AT116" s="3"/>
      <c r="AU116" s="3"/>
      <c r="AV116" s="3"/>
      <c r="AW116" s="3"/>
      <c r="AX116" s="3"/>
      <c r="AY116" s="3"/>
      <c r="AZ116" s="3"/>
      <c r="BA116" s="3"/>
    </row>
    <row r="117">
      <c r="A117" s="3"/>
      <c r="B117" s="43"/>
      <c r="C117" s="43"/>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51"/>
      <c r="AD117" s="51"/>
      <c r="AE117" s="51"/>
      <c r="AF117" s="51"/>
      <c r="AG117" s="51"/>
      <c r="AH117" s="3"/>
      <c r="AI117" s="3"/>
      <c r="AJ117" s="3"/>
      <c r="AK117" s="3"/>
      <c r="AL117" s="3"/>
      <c r="AM117" s="3"/>
      <c r="AN117" s="3"/>
      <c r="AO117" s="3"/>
      <c r="AP117" s="3"/>
      <c r="AQ117" s="3"/>
      <c r="AR117" s="3"/>
      <c r="AS117" s="3"/>
      <c r="AT117" s="3"/>
      <c r="AU117" s="3"/>
      <c r="AV117" s="3"/>
      <c r="AW117" s="3"/>
      <c r="AX117" s="3"/>
      <c r="AY117" s="3"/>
      <c r="AZ117" s="3"/>
      <c r="BA117" s="3"/>
    </row>
    <row r="118">
      <c r="A118" s="3"/>
      <c r="B118" s="43"/>
      <c r="C118" s="43"/>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51"/>
      <c r="AD118" s="51"/>
      <c r="AE118" s="51"/>
      <c r="AF118" s="51"/>
      <c r="AG118" s="51"/>
      <c r="AH118" s="3"/>
      <c r="AI118" s="3"/>
      <c r="AJ118" s="3"/>
      <c r="AK118" s="3"/>
      <c r="AL118" s="3"/>
      <c r="AM118" s="3"/>
      <c r="AN118" s="3"/>
      <c r="AO118" s="3"/>
      <c r="AP118" s="3"/>
      <c r="AQ118" s="3"/>
      <c r="AR118" s="3"/>
      <c r="AS118" s="3"/>
      <c r="AT118" s="3"/>
      <c r="AU118" s="3"/>
      <c r="AV118" s="3"/>
      <c r="AW118" s="3"/>
      <c r="AX118" s="3"/>
      <c r="AY118" s="3"/>
      <c r="AZ118" s="3"/>
      <c r="BA118" s="3"/>
    </row>
    <row r="119">
      <c r="A119" s="3"/>
      <c r="B119" s="43"/>
      <c r="C119" s="43"/>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51"/>
      <c r="AD119" s="51"/>
      <c r="AE119" s="51"/>
      <c r="AF119" s="51"/>
      <c r="AG119" s="51"/>
      <c r="AH119" s="3"/>
      <c r="AI119" s="3"/>
      <c r="AJ119" s="3"/>
      <c r="AK119" s="3"/>
      <c r="AL119" s="3"/>
      <c r="AM119" s="3"/>
      <c r="AN119" s="3"/>
      <c r="AO119" s="3"/>
      <c r="AP119" s="3"/>
      <c r="AQ119" s="3"/>
      <c r="AR119" s="3"/>
      <c r="AS119" s="3"/>
      <c r="AT119" s="3"/>
      <c r="AU119" s="3"/>
      <c r="AV119" s="3"/>
      <c r="AW119" s="3"/>
      <c r="AX119" s="3"/>
      <c r="AY119" s="3"/>
      <c r="AZ119" s="3"/>
      <c r="BA119" s="3"/>
    </row>
    <row r="120">
      <c r="A120" s="3"/>
      <c r="B120" s="43"/>
      <c r="C120" s="43"/>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51"/>
      <c r="AD120" s="51"/>
      <c r="AE120" s="51"/>
      <c r="AF120" s="51"/>
      <c r="AG120" s="51"/>
      <c r="AH120" s="3"/>
      <c r="AI120" s="3"/>
      <c r="AJ120" s="3"/>
      <c r="AK120" s="3"/>
      <c r="AL120" s="3"/>
      <c r="AM120" s="3"/>
      <c r="AN120" s="3"/>
      <c r="AO120" s="3"/>
      <c r="AP120" s="3"/>
      <c r="AQ120" s="3"/>
      <c r="AR120" s="3"/>
      <c r="AS120" s="3"/>
      <c r="AT120" s="3"/>
      <c r="AU120" s="3"/>
      <c r="AV120" s="3"/>
      <c r="AW120" s="3"/>
      <c r="AX120" s="3"/>
      <c r="AY120" s="3"/>
      <c r="AZ120" s="3"/>
      <c r="BA120" s="3"/>
    </row>
    <row r="121">
      <c r="A121" s="3"/>
      <c r="B121" s="43"/>
      <c r="C121" s="43"/>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51"/>
      <c r="AD121" s="51"/>
      <c r="AE121" s="51"/>
      <c r="AF121" s="51"/>
      <c r="AG121" s="51"/>
      <c r="AH121" s="3"/>
      <c r="AI121" s="3"/>
      <c r="AJ121" s="3"/>
      <c r="AK121" s="3"/>
      <c r="AL121" s="3"/>
      <c r="AM121" s="3"/>
      <c r="AN121" s="3"/>
      <c r="AO121" s="3"/>
      <c r="AP121" s="3"/>
      <c r="AQ121" s="3"/>
      <c r="AR121" s="3"/>
      <c r="AS121" s="3"/>
      <c r="AT121" s="3"/>
      <c r="AU121" s="3"/>
      <c r="AV121" s="3"/>
      <c r="AW121" s="3"/>
      <c r="AX121" s="3"/>
      <c r="AY121" s="3"/>
      <c r="AZ121" s="3"/>
      <c r="BA121" s="3"/>
    </row>
    <row r="122">
      <c r="A122" s="3"/>
      <c r="B122" s="43"/>
      <c r="C122" s="43"/>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51"/>
      <c r="AD122" s="51"/>
      <c r="AE122" s="51"/>
      <c r="AF122" s="51"/>
      <c r="AG122" s="51"/>
      <c r="AH122" s="3"/>
      <c r="AI122" s="3"/>
      <c r="AJ122" s="3"/>
      <c r="AK122" s="3"/>
      <c r="AL122" s="3"/>
      <c r="AM122" s="3"/>
      <c r="AN122" s="3"/>
      <c r="AO122" s="3"/>
      <c r="AP122" s="3"/>
      <c r="AQ122" s="3"/>
      <c r="AR122" s="3"/>
      <c r="AS122" s="3"/>
      <c r="AT122" s="3"/>
      <c r="AU122" s="3"/>
      <c r="AV122" s="3"/>
      <c r="AW122" s="3"/>
      <c r="AX122" s="3"/>
      <c r="AY122" s="3"/>
      <c r="AZ122" s="3"/>
      <c r="BA122" s="3"/>
    </row>
    <row r="123">
      <c r="A123" s="3"/>
      <c r="B123" s="43"/>
      <c r="C123" s="43"/>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51"/>
      <c r="AD123" s="51"/>
      <c r="AE123" s="51"/>
      <c r="AF123" s="51"/>
      <c r="AG123" s="51"/>
      <c r="AH123" s="3"/>
      <c r="AI123" s="3"/>
      <c r="AJ123" s="3"/>
      <c r="AK123" s="3"/>
      <c r="AL123" s="3"/>
      <c r="AM123" s="3"/>
      <c r="AN123" s="3"/>
      <c r="AO123" s="3"/>
      <c r="AP123" s="3"/>
      <c r="AQ123" s="3"/>
      <c r="AR123" s="3"/>
      <c r="AS123" s="3"/>
      <c r="AT123" s="3"/>
      <c r="AU123" s="3"/>
      <c r="AV123" s="3"/>
      <c r="AW123" s="3"/>
      <c r="AX123" s="3"/>
      <c r="AY123" s="3"/>
      <c r="AZ123" s="3"/>
      <c r="BA123" s="3"/>
    </row>
    <row r="124">
      <c r="A124" s="3"/>
      <c r="B124" s="43"/>
      <c r="C124" s="43"/>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51"/>
      <c r="AD124" s="51"/>
      <c r="AE124" s="51"/>
      <c r="AF124" s="51"/>
      <c r="AG124" s="51"/>
      <c r="AH124" s="3"/>
      <c r="AI124" s="3"/>
      <c r="AJ124" s="3"/>
      <c r="AK124" s="3"/>
      <c r="AL124" s="3"/>
      <c r="AM124" s="3"/>
      <c r="AN124" s="3"/>
      <c r="AO124" s="3"/>
      <c r="AP124" s="3"/>
      <c r="AQ124" s="3"/>
      <c r="AR124" s="3"/>
      <c r="AS124" s="3"/>
      <c r="AT124" s="3"/>
      <c r="AU124" s="3"/>
      <c r="AV124" s="3"/>
      <c r="AW124" s="3"/>
      <c r="AX124" s="3"/>
      <c r="AY124" s="3"/>
      <c r="AZ124" s="3"/>
      <c r="BA124" s="3"/>
    </row>
    <row r="125">
      <c r="A125" s="3"/>
      <c r="B125" s="43"/>
      <c r="C125" s="43"/>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51"/>
      <c r="AD125" s="51"/>
      <c r="AE125" s="51"/>
      <c r="AF125" s="51"/>
      <c r="AG125" s="51"/>
      <c r="AH125" s="3"/>
      <c r="AI125" s="3"/>
      <c r="AJ125" s="3"/>
      <c r="AK125" s="3"/>
      <c r="AL125" s="3"/>
      <c r="AM125" s="3"/>
      <c r="AN125" s="3"/>
      <c r="AO125" s="3"/>
      <c r="AP125" s="3"/>
      <c r="AQ125" s="3"/>
      <c r="AR125" s="3"/>
      <c r="AS125" s="3"/>
      <c r="AT125" s="3"/>
      <c r="AU125" s="3"/>
      <c r="AV125" s="3"/>
      <c r="AW125" s="3"/>
      <c r="AX125" s="3"/>
      <c r="AY125" s="3"/>
      <c r="AZ125" s="3"/>
      <c r="BA125" s="3"/>
    </row>
    <row r="126">
      <c r="A126" s="3"/>
      <c r="B126" s="43"/>
      <c r="C126" s="43"/>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51"/>
      <c r="AD126" s="51"/>
      <c r="AE126" s="51"/>
      <c r="AF126" s="51"/>
      <c r="AG126" s="51"/>
      <c r="AH126" s="3"/>
      <c r="AI126" s="3"/>
      <c r="AJ126" s="3"/>
      <c r="AK126" s="3"/>
      <c r="AL126" s="3"/>
      <c r="AM126" s="3"/>
      <c r="AN126" s="3"/>
      <c r="AO126" s="3"/>
      <c r="AP126" s="3"/>
      <c r="AQ126" s="3"/>
      <c r="AR126" s="3"/>
      <c r="AS126" s="3"/>
      <c r="AT126" s="3"/>
      <c r="AU126" s="3"/>
      <c r="AV126" s="3"/>
      <c r="AW126" s="3"/>
      <c r="AX126" s="3"/>
      <c r="AY126" s="3"/>
      <c r="AZ126" s="3"/>
      <c r="BA126" s="3"/>
    </row>
    <row r="127">
      <c r="A127" s="3"/>
      <c r="B127" s="43"/>
      <c r="C127" s="43"/>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51"/>
      <c r="AD127" s="51"/>
      <c r="AE127" s="51"/>
      <c r="AF127" s="51"/>
      <c r="AG127" s="51"/>
      <c r="AH127" s="3"/>
      <c r="AI127" s="3"/>
      <c r="AJ127" s="3"/>
      <c r="AK127" s="3"/>
      <c r="AL127" s="3"/>
      <c r="AM127" s="3"/>
      <c r="AN127" s="3"/>
      <c r="AO127" s="3"/>
      <c r="AP127" s="3"/>
      <c r="AQ127" s="3"/>
      <c r="AR127" s="3"/>
      <c r="AS127" s="3"/>
      <c r="AT127" s="3"/>
      <c r="AU127" s="3"/>
      <c r="AV127" s="3"/>
      <c r="AW127" s="3"/>
      <c r="AX127" s="3"/>
      <c r="AY127" s="3"/>
      <c r="AZ127" s="3"/>
      <c r="BA127" s="3"/>
    </row>
    <row r="128">
      <c r="A128" s="3"/>
      <c r="B128" s="43"/>
      <c r="C128" s="43"/>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51"/>
      <c r="AD128" s="51"/>
      <c r="AE128" s="51"/>
      <c r="AF128" s="51"/>
      <c r="AG128" s="51"/>
      <c r="AH128" s="3"/>
      <c r="AI128" s="3"/>
      <c r="AJ128" s="3"/>
      <c r="AK128" s="3"/>
      <c r="AL128" s="3"/>
      <c r="AM128" s="3"/>
      <c r="AN128" s="3"/>
      <c r="AO128" s="3"/>
      <c r="AP128" s="3"/>
      <c r="AQ128" s="3"/>
      <c r="AR128" s="3"/>
      <c r="AS128" s="3"/>
      <c r="AT128" s="3"/>
      <c r="AU128" s="3"/>
      <c r="AV128" s="3"/>
      <c r="AW128" s="3"/>
      <c r="AX128" s="3"/>
      <c r="AY128" s="3"/>
      <c r="AZ128" s="3"/>
      <c r="BA128" s="3"/>
    </row>
    <row r="129">
      <c r="A129" s="3"/>
      <c r="B129" s="43"/>
      <c r="C129" s="43"/>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51"/>
      <c r="AD129" s="51"/>
      <c r="AE129" s="51"/>
      <c r="AF129" s="51"/>
      <c r="AG129" s="51"/>
      <c r="AH129" s="3"/>
      <c r="AI129" s="3"/>
      <c r="AJ129" s="3"/>
      <c r="AK129" s="3"/>
      <c r="AL129" s="3"/>
      <c r="AM129" s="3"/>
      <c r="AN129" s="3"/>
      <c r="AO129" s="3"/>
      <c r="AP129" s="3"/>
      <c r="AQ129" s="3"/>
      <c r="AR129" s="3"/>
      <c r="AS129" s="3"/>
      <c r="AT129" s="3"/>
      <c r="AU129" s="3"/>
      <c r="AV129" s="3"/>
      <c r="AW129" s="3"/>
      <c r="AX129" s="3"/>
      <c r="AY129" s="3"/>
      <c r="AZ129" s="3"/>
      <c r="BA129" s="3"/>
    </row>
    <row r="130">
      <c r="A130" s="3"/>
      <c r="B130" s="43"/>
      <c r="C130" s="43"/>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51"/>
      <c r="AD130" s="51"/>
      <c r="AE130" s="51"/>
      <c r="AF130" s="51"/>
      <c r="AG130" s="51"/>
      <c r="AH130" s="3"/>
      <c r="AI130" s="3"/>
      <c r="AJ130" s="3"/>
      <c r="AK130" s="3"/>
      <c r="AL130" s="3"/>
      <c r="AM130" s="3"/>
      <c r="AN130" s="3"/>
      <c r="AO130" s="3"/>
      <c r="AP130" s="3"/>
      <c r="AQ130" s="3"/>
      <c r="AR130" s="3"/>
      <c r="AS130" s="3"/>
      <c r="AT130" s="3"/>
      <c r="AU130" s="3"/>
      <c r="AV130" s="3"/>
      <c r="AW130" s="3"/>
      <c r="AX130" s="3"/>
      <c r="AY130" s="3"/>
      <c r="AZ130" s="3"/>
      <c r="BA130" s="3"/>
    </row>
    <row r="131">
      <c r="A131" s="3"/>
      <c r="B131" s="43"/>
      <c r="C131" s="43"/>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51"/>
      <c r="AD131" s="51"/>
      <c r="AE131" s="51"/>
      <c r="AF131" s="51"/>
      <c r="AG131" s="51"/>
      <c r="AH131" s="3"/>
      <c r="AI131" s="3"/>
      <c r="AJ131" s="3"/>
      <c r="AK131" s="3"/>
      <c r="AL131" s="3"/>
      <c r="AM131" s="3"/>
      <c r="AN131" s="3"/>
      <c r="AO131" s="3"/>
      <c r="AP131" s="3"/>
      <c r="AQ131" s="3"/>
      <c r="AR131" s="3"/>
      <c r="AS131" s="3"/>
      <c r="AT131" s="3"/>
      <c r="AU131" s="3"/>
      <c r="AV131" s="3"/>
      <c r="AW131" s="3"/>
      <c r="AX131" s="3"/>
      <c r="AY131" s="3"/>
      <c r="AZ131" s="3"/>
      <c r="BA131" s="3"/>
    </row>
    <row r="132">
      <c r="A132" s="3"/>
      <c r="B132" s="43"/>
      <c r="C132" s="43"/>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51"/>
      <c r="AD132" s="51"/>
      <c r="AE132" s="51"/>
      <c r="AF132" s="51"/>
      <c r="AG132" s="51"/>
      <c r="AH132" s="3"/>
      <c r="AI132" s="3"/>
      <c r="AJ132" s="3"/>
      <c r="AK132" s="3"/>
      <c r="AL132" s="3"/>
      <c r="AM132" s="3"/>
      <c r="AN132" s="3"/>
      <c r="AO132" s="3"/>
      <c r="AP132" s="3"/>
      <c r="AQ132" s="3"/>
      <c r="AR132" s="3"/>
      <c r="AS132" s="3"/>
      <c r="AT132" s="3"/>
      <c r="AU132" s="3"/>
      <c r="AV132" s="3"/>
      <c r="AW132" s="3"/>
      <c r="AX132" s="3"/>
      <c r="AY132" s="3"/>
      <c r="AZ132" s="3"/>
      <c r="BA132" s="3"/>
    </row>
    <row r="133">
      <c r="A133" s="3"/>
      <c r="B133" s="43"/>
      <c r="C133" s="43"/>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51"/>
      <c r="AD133" s="51"/>
      <c r="AE133" s="51"/>
      <c r="AF133" s="51"/>
      <c r="AG133" s="51"/>
      <c r="AH133" s="3"/>
      <c r="AI133" s="3"/>
      <c r="AJ133" s="3"/>
      <c r="AK133" s="3"/>
      <c r="AL133" s="3"/>
      <c r="AM133" s="3"/>
      <c r="AN133" s="3"/>
      <c r="AO133" s="3"/>
      <c r="AP133" s="3"/>
      <c r="AQ133" s="3"/>
      <c r="AR133" s="3"/>
      <c r="AS133" s="3"/>
      <c r="AT133" s="3"/>
      <c r="AU133" s="3"/>
      <c r="AV133" s="3"/>
      <c r="AW133" s="3"/>
      <c r="AX133" s="3"/>
      <c r="AY133" s="3"/>
      <c r="AZ133" s="3"/>
      <c r="BA133" s="3"/>
    </row>
    <row r="134">
      <c r="A134" s="3"/>
      <c r="B134" s="43"/>
      <c r="C134" s="43"/>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51"/>
      <c r="AD134" s="51"/>
      <c r="AE134" s="51"/>
      <c r="AF134" s="51"/>
      <c r="AG134" s="51"/>
      <c r="AH134" s="3"/>
      <c r="AI134" s="3"/>
      <c r="AJ134" s="3"/>
      <c r="AK134" s="3"/>
      <c r="AL134" s="3"/>
      <c r="AM134" s="3"/>
      <c r="AN134" s="3"/>
      <c r="AO134" s="3"/>
      <c r="AP134" s="3"/>
      <c r="AQ134" s="3"/>
      <c r="AR134" s="3"/>
      <c r="AS134" s="3"/>
      <c r="AT134" s="3"/>
      <c r="AU134" s="3"/>
      <c r="AV134" s="3"/>
      <c r="AW134" s="3"/>
      <c r="AX134" s="3"/>
      <c r="AY134" s="3"/>
      <c r="AZ134" s="3"/>
      <c r="BA134" s="3"/>
    </row>
    <row r="135">
      <c r="A135" s="3"/>
      <c r="B135" s="43"/>
      <c r="C135" s="43"/>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51"/>
      <c r="AD135" s="51"/>
      <c r="AE135" s="51"/>
      <c r="AF135" s="51"/>
      <c r="AG135" s="51"/>
      <c r="AH135" s="3"/>
      <c r="AI135" s="3"/>
      <c r="AJ135" s="3"/>
      <c r="AK135" s="3"/>
      <c r="AL135" s="3"/>
      <c r="AM135" s="3"/>
      <c r="AN135" s="3"/>
      <c r="AO135" s="3"/>
      <c r="AP135" s="3"/>
      <c r="AQ135" s="3"/>
      <c r="AR135" s="3"/>
      <c r="AS135" s="3"/>
      <c r="AT135" s="3"/>
      <c r="AU135" s="3"/>
      <c r="AV135" s="3"/>
      <c r="AW135" s="3"/>
      <c r="AX135" s="3"/>
      <c r="AY135" s="3"/>
      <c r="AZ135" s="3"/>
      <c r="BA135" s="3"/>
    </row>
    <row r="136">
      <c r="A136" s="3"/>
      <c r="B136" s="43"/>
      <c r="C136" s="43"/>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51"/>
      <c r="AD136" s="51"/>
      <c r="AE136" s="51"/>
      <c r="AF136" s="51"/>
      <c r="AG136" s="51"/>
      <c r="AH136" s="3"/>
      <c r="AI136" s="3"/>
      <c r="AJ136" s="3"/>
      <c r="AK136" s="3"/>
      <c r="AL136" s="3"/>
      <c r="AM136" s="3"/>
      <c r="AN136" s="3"/>
      <c r="AO136" s="3"/>
      <c r="AP136" s="3"/>
      <c r="AQ136" s="3"/>
      <c r="AR136" s="3"/>
      <c r="AS136" s="3"/>
      <c r="AT136" s="3"/>
      <c r="AU136" s="3"/>
      <c r="AV136" s="3"/>
      <c r="AW136" s="3"/>
      <c r="AX136" s="3"/>
      <c r="AY136" s="3"/>
      <c r="AZ136" s="3"/>
      <c r="BA136" s="3"/>
    </row>
    <row r="137">
      <c r="A137" s="3"/>
      <c r="B137" s="43"/>
      <c r="C137" s="43"/>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51"/>
      <c r="AD137" s="51"/>
      <c r="AE137" s="51"/>
      <c r="AF137" s="51"/>
      <c r="AG137" s="51"/>
      <c r="AH137" s="3"/>
      <c r="AI137" s="3"/>
      <c r="AJ137" s="3"/>
      <c r="AK137" s="3"/>
      <c r="AL137" s="3"/>
      <c r="AM137" s="3"/>
      <c r="AN137" s="3"/>
      <c r="AO137" s="3"/>
      <c r="AP137" s="3"/>
      <c r="AQ137" s="3"/>
      <c r="AR137" s="3"/>
      <c r="AS137" s="3"/>
      <c r="AT137" s="3"/>
      <c r="AU137" s="3"/>
      <c r="AV137" s="3"/>
      <c r="AW137" s="3"/>
      <c r="AX137" s="3"/>
      <c r="AY137" s="3"/>
      <c r="AZ137" s="3"/>
      <c r="BA137" s="3"/>
    </row>
    <row r="138">
      <c r="A138" s="3"/>
      <c r="B138" s="43"/>
      <c r="C138" s="43"/>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51"/>
      <c r="AD138" s="51"/>
      <c r="AE138" s="51"/>
      <c r="AF138" s="51"/>
      <c r="AG138" s="51"/>
      <c r="AH138" s="3"/>
      <c r="AI138" s="3"/>
      <c r="AJ138" s="3"/>
      <c r="AK138" s="3"/>
      <c r="AL138" s="3"/>
      <c r="AM138" s="3"/>
      <c r="AN138" s="3"/>
      <c r="AO138" s="3"/>
      <c r="AP138" s="3"/>
      <c r="AQ138" s="3"/>
      <c r="AR138" s="3"/>
      <c r="AS138" s="3"/>
      <c r="AT138" s="3"/>
      <c r="AU138" s="3"/>
      <c r="AV138" s="3"/>
      <c r="AW138" s="3"/>
      <c r="AX138" s="3"/>
      <c r="AY138" s="3"/>
      <c r="AZ138" s="3"/>
      <c r="BA138" s="3"/>
    </row>
    <row r="139">
      <c r="A139" s="3"/>
      <c r="B139" s="43"/>
      <c r="C139" s="43"/>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51"/>
      <c r="AD139" s="51"/>
      <c r="AE139" s="51"/>
      <c r="AF139" s="51"/>
      <c r="AG139" s="51"/>
      <c r="AH139" s="3"/>
      <c r="AI139" s="3"/>
      <c r="AJ139" s="3"/>
      <c r="AK139" s="3"/>
      <c r="AL139" s="3"/>
      <c r="AM139" s="3"/>
      <c r="AN139" s="3"/>
      <c r="AO139" s="3"/>
      <c r="AP139" s="3"/>
      <c r="AQ139" s="3"/>
      <c r="AR139" s="3"/>
      <c r="AS139" s="3"/>
      <c r="AT139" s="3"/>
      <c r="AU139" s="3"/>
      <c r="AV139" s="3"/>
      <c r="AW139" s="3"/>
      <c r="AX139" s="3"/>
      <c r="AY139" s="3"/>
      <c r="AZ139" s="3"/>
      <c r="BA139" s="3"/>
    </row>
    <row r="140">
      <c r="A140" s="3"/>
      <c r="B140" s="43"/>
      <c r="C140" s="43"/>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51"/>
      <c r="AD140" s="51"/>
      <c r="AE140" s="51"/>
      <c r="AF140" s="51"/>
      <c r="AG140" s="51"/>
      <c r="AH140" s="3"/>
      <c r="AI140" s="3"/>
      <c r="AJ140" s="3"/>
      <c r="AK140" s="3"/>
      <c r="AL140" s="3"/>
      <c r="AM140" s="3"/>
      <c r="AN140" s="3"/>
      <c r="AO140" s="3"/>
      <c r="AP140" s="3"/>
      <c r="AQ140" s="3"/>
      <c r="AR140" s="3"/>
      <c r="AS140" s="3"/>
      <c r="AT140" s="3"/>
      <c r="AU140" s="3"/>
      <c r="AV140" s="3"/>
      <c r="AW140" s="3"/>
      <c r="AX140" s="3"/>
      <c r="AY140" s="3"/>
      <c r="AZ140" s="3"/>
      <c r="BA140" s="3"/>
    </row>
    <row r="141">
      <c r="A141" s="3"/>
      <c r="B141" s="43"/>
      <c r="C141" s="43"/>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51"/>
      <c r="AD141" s="51"/>
      <c r="AE141" s="51"/>
      <c r="AF141" s="51"/>
      <c r="AG141" s="51"/>
      <c r="AH141" s="3"/>
      <c r="AI141" s="3"/>
      <c r="AJ141" s="3"/>
      <c r="AK141" s="3"/>
      <c r="AL141" s="3"/>
      <c r="AM141" s="3"/>
      <c r="AN141" s="3"/>
      <c r="AO141" s="3"/>
      <c r="AP141" s="3"/>
      <c r="AQ141" s="3"/>
      <c r="AR141" s="3"/>
      <c r="AS141" s="3"/>
      <c r="AT141" s="3"/>
      <c r="AU141" s="3"/>
      <c r="AV141" s="3"/>
      <c r="AW141" s="3"/>
      <c r="AX141" s="3"/>
      <c r="AY141" s="3"/>
      <c r="AZ141" s="3"/>
      <c r="BA141" s="3"/>
    </row>
    <row r="142">
      <c r="A142" s="3"/>
      <c r="B142" s="43"/>
      <c r="C142" s="43"/>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51"/>
      <c r="AD142" s="51"/>
      <c r="AE142" s="51"/>
      <c r="AF142" s="51"/>
      <c r="AG142" s="51"/>
      <c r="AH142" s="3"/>
      <c r="AI142" s="3"/>
      <c r="AJ142" s="3"/>
      <c r="AK142" s="3"/>
      <c r="AL142" s="3"/>
      <c r="AM142" s="3"/>
      <c r="AN142" s="3"/>
      <c r="AO142" s="3"/>
      <c r="AP142" s="3"/>
      <c r="AQ142" s="3"/>
      <c r="AR142" s="3"/>
      <c r="AS142" s="3"/>
      <c r="AT142" s="3"/>
      <c r="AU142" s="3"/>
      <c r="AV142" s="3"/>
      <c r="AW142" s="3"/>
      <c r="AX142" s="3"/>
      <c r="AY142" s="3"/>
      <c r="AZ142" s="3"/>
      <c r="BA142" s="3"/>
    </row>
    <row r="143">
      <c r="A143" s="3"/>
      <c r="B143" s="43"/>
      <c r="C143" s="43"/>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51"/>
      <c r="AD143" s="51"/>
      <c r="AE143" s="51"/>
      <c r="AF143" s="51"/>
      <c r="AG143" s="51"/>
      <c r="AH143" s="3"/>
      <c r="AI143" s="3"/>
      <c r="AJ143" s="3"/>
      <c r="AK143" s="3"/>
      <c r="AL143" s="3"/>
      <c r="AM143" s="3"/>
      <c r="AN143" s="3"/>
      <c r="AO143" s="3"/>
      <c r="AP143" s="3"/>
      <c r="AQ143" s="3"/>
      <c r="AR143" s="3"/>
      <c r="AS143" s="3"/>
      <c r="AT143" s="3"/>
      <c r="AU143" s="3"/>
      <c r="AV143" s="3"/>
      <c r="AW143" s="3"/>
      <c r="AX143" s="3"/>
      <c r="AY143" s="3"/>
      <c r="AZ143" s="3"/>
      <c r="BA143" s="3"/>
    </row>
    <row r="144">
      <c r="A144" s="3"/>
      <c r="B144" s="43"/>
      <c r="C144" s="43"/>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51"/>
      <c r="AD144" s="51"/>
      <c r="AE144" s="51"/>
      <c r="AF144" s="51"/>
      <c r="AG144" s="51"/>
      <c r="AH144" s="3"/>
      <c r="AI144" s="3"/>
      <c r="AJ144" s="3"/>
      <c r="AK144" s="3"/>
      <c r="AL144" s="3"/>
      <c r="AM144" s="3"/>
      <c r="AN144" s="3"/>
      <c r="AO144" s="3"/>
      <c r="AP144" s="3"/>
      <c r="AQ144" s="3"/>
      <c r="AR144" s="3"/>
      <c r="AS144" s="3"/>
      <c r="AT144" s="3"/>
      <c r="AU144" s="3"/>
      <c r="AV144" s="3"/>
      <c r="AW144" s="3"/>
      <c r="AX144" s="3"/>
      <c r="AY144" s="3"/>
      <c r="AZ144" s="3"/>
      <c r="BA144" s="3"/>
    </row>
    <row r="145">
      <c r="A145" s="3"/>
      <c r="B145" s="43"/>
      <c r="C145" s="43"/>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51"/>
      <c r="AD145" s="51"/>
      <c r="AE145" s="51"/>
      <c r="AF145" s="51"/>
      <c r="AG145" s="51"/>
      <c r="AH145" s="3"/>
      <c r="AI145" s="3"/>
      <c r="AJ145" s="3"/>
      <c r="AK145" s="3"/>
      <c r="AL145" s="3"/>
      <c r="AM145" s="3"/>
      <c r="AN145" s="3"/>
      <c r="AO145" s="3"/>
      <c r="AP145" s="3"/>
      <c r="AQ145" s="3"/>
      <c r="AR145" s="3"/>
      <c r="AS145" s="3"/>
      <c r="AT145" s="3"/>
      <c r="AU145" s="3"/>
      <c r="AV145" s="3"/>
      <c r="AW145" s="3"/>
      <c r="AX145" s="3"/>
      <c r="AY145" s="3"/>
      <c r="AZ145" s="3"/>
      <c r="BA145" s="3"/>
    </row>
    <row r="146">
      <c r="A146" s="3"/>
      <c r="B146" s="43"/>
      <c r="C146" s="43"/>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51"/>
      <c r="AD146" s="51"/>
      <c r="AE146" s="51"/>
      <c r="AF146" s="51"/>
      <c r="AG146" s="51"/>
      <c r="AH146" s="3"/>
      <c r="AI146" s="3"/>
      <c r="AJ146" s="3"/>
      <c r="AK146" s="3"/>
      <c r="AL146" s="3"/>
      <c r="AM146" s="3"/>
      <c r="AN146" s="3"/>
      <c r="AO146" s="3"/>
      <c r="AP146" s="3"/>
      <c r="AQ146" s="3"/>
      <c r="AR146" s="3"/>
      <c r="AS146" s="3"/>
      <c r="AT146" s="3"/>
      <c r="AU146" s="3"/>
      <c r="AV146" s="3"/>
      <c r="AW146" s="3"/>
      <c r="AX146" s="3"/>
      <c r="AY146" s="3"/>
      <c r="AZ146" s="3"/>
      <c r="BA146" s="3"/>
    </row>
    <row r="147">
      <c r="A147" s="3"/>
      <c r="B147" s="43"/>
      <c r="C147" s="43"/>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51"/>
      <c r="AD147" s="51"/>
      <c r="AE147" s="51"/>
      <c r="AF147" s="51"/>
      <c r="AG147" s="51"/>
      <c r="AH147" s="3"/>
      <c r="AI147" s="3"/>
      <c r="AJ147" s="3"/>
      <c r="AK147" s="3"/>
      <c r="AL147" s="3"/>
      <c r="AM147" s="3"/>
      <c r="AN147" s="3"/>
      <c r="AO147" s="3"/>
      <c r="AP147" s="3"/>
      <c r="AQ147" s="3"/>
      <c r="AR147" s="3"/>
      <c r="AS147" s="3"/>
      <c r="AT147" s="3"/>
      <c r="AU147" s="3"/>
      <c r="AV147" s="3"/>
      <c r="AW147" s="3"/>
      <c r="AX147" s="3"/>
      <c r="AY147" s="3"/>
      <c r="AZ147" s="3"/>
      <c r="BA147" s="3"/>
    </row>
    <row r="148">
      <c r="A148" s="3"/>
      <c r="B148" s="43"/>
      <c r="C148" s="43"/>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51"/>
      <c r="AD148" s="51"/>
      <c r="AE148" s="51"/>
      <c r="AF148" s="51"/>
      <c r="AG148" s="51"/>
      <c r="AH148" s="3"/>
      <c r="AI148" s="3"/>
      <c r="AJ148" s="3"/>
      <c r="AK148" s="3"/>
      <c r="AL148" s="3"/>
      <c r="AM148" s="3"/>
      <c r="AN148" s="3"/>
      <c r="AO148" s="3"/>
      <c r="AP148" s="3"/>
      <c r="AQ148" s="3"/>
      <c r="AR148" s="3"/>
      <c r="AS148" s="3"/>
      <c r="AT148" s="3"/>
      <c r="AU148" s="3"/>
      <c r="AV148" s="3"/>
      <c r="AW148" s="3"/>
      <c r="AX148" s="3"/>
      <c r="AY148" s="3"/>
      <c r="AZ148" s="3"/>
      <c r="BA148" s="3"/>
    </row>
    <row r="149">
      <c r="A149" s="3"/>
      <c r="B149" s="43"/>
      <c r="C149" s="43"/>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51"/>
      <c r="AD149" s="51"/>
      <c r="AE149" s="51"/>
      <c r="AF149" s="51"/>
      <c r="AG149" s="51"/>
      <c r="AH149" s="3"/>
      <c r="AI149" s="3"/>
      <c r="AJ149" s="3"/>
      <c r="AK149" s="3"/>
      <c r="AL149" s="3"/>
      <c r="AM149" s="3"/>
      <c r="AN149" s="3"/>
      <c r="AO149" s="3"/>
      <c r="AP149" s="3"/>
      <c r="AQ149" s="3"/>
      <c r="AR149" s="3"/>
      <c r="AS149" s="3"/>
      <c r="AT149" s="3"/>
      <c r="AU149" s="3"/>
      <c r="AV149" s="3"/>
      <c r="AW149" s="3"/>
      <c r="AX149" s="3"/>
      <c r="AY149" s="3"/>
      <c r="AZ149" s="3"/>
      <c r="BA149" s="3"/>
    </row>
    <row r="150">
      <c r="A150" s="3"/>
      <c r="B150" s="43"/>
      <c r="C150" s="43"/>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51"/>
      <c r="AD150" s="51"/>
      <c r="AE150" s="51"/>
      <c r="AF150" s="51"/>
      <c r="AG150" s="51"/>
      <c r="AH150" s="3"/>
      <c r="AI150" s="3"/>
      <c r="AJ150" s="3"/>
      <c r="AK150" s="3"/>
      <c r="AL150" s="3"/>
      <c r="AM150" s="3"/>
      <c r="AN150" s="3"/>
      <c r="AO150" s="3"/>
      <c r="AP150" s="3"/>
      <c r="AQ150" s="3"/>
      <c r="AR150" s="3"/>
      <c r="AS150" s="3"/>
      <c r="AT150" s="3"/>
      <c r="AU150" s="3"/>
      <c r="AV150" s="3"/>
      <c r="AW150" s="3"/>
      <c r="AX150" s="3"/>
      <c r="AY150" s="3"/>
      <c r="AZ150" s="3"/>
      <c r="BA150" s="3"/>
    </row>
    <row r="151">
      <c r="A151" s="3"/>
      <c r="B151" s="43"/>
      <c r="C151" s="43"/>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51"/>
      <c r="AD151" s="51"/>
      <c r="AE151" s="51"/>
      <c r="AF151" s="51"/>
      <c r="AG151" s="51"/>
      <c r="AH151" s="3"/>
      <c r="AI151" s="3"/>
      <c r="AJ151" s="3"/>
      <c r="AK151" s="3"/>
      <c r="AL151" s="3"/>
      <c r="AM151" s="3"/>
      <c r="AN151" s="3"/>
      <c r="AO151" s="3"/>
      <c r="AP151" s="3"/>
      <c r="AQ151" s="3"/>
      <c r="AR151" s="3"/>
      <c r="AS151" s="3"/>
      <c r="AT151" s="3"/>
      <c r="AU151" s="3"/>
      <c r="AV151" s="3"/>
      <c r="AW151" s="3"/>
      <c r="AX151" s="3"/>
      <c r="AY151" s="3"/>
      <c r="AZ151" s="3"/>
      <c r="BA151" s="3"/>
    </row>
    <row r="152">
      <c r="A152" s="3"/>
      <c r="B152" s="43"/>
      <c r="C152" s="43"/>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51"/>
      <c r="AD152" s="51"/>
      <c r="AE152" s="51"/>
      <c r="AF152" s="51"/>
      <c r="AG152" s="51"/>
      <c r="AH152" s="3"/>
      <c r="AI152" s="3"/>
      <c r="AJ152" s="3"/>
      <c r="AK152" s="3"/>
      <c r="AL152" s="3"/>
      <c r="AM152" s="3"/>
      <c r="AN152" s="3"/>
      <c r="AO152" s="3"/>
      <c r="AP152" s="3"/>
      <c r="AQ152" s="3"/>
      <c r="AR152" s="3"/>
      <c r="AS152" s="3"/>
      <c r="AT152" s="3"/>
      <c r="AU152" s="3"/>
      <c r="AV152" s="3"/>
      <c r="AW152" s="3"/>
      <c r="AX152" s="3"/>
      <c r="AY152" s="3"/>
      <c r="AZ152" s="3"/>
      <c r="BA152" s="3"/>
    </row>
    <row r="153">
      <c r="A153" s="3"/>
      <c r="B153" s="43"/>
      <c r="C153" s="43"/>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51"/>
      <c r="AD153" s="51"/>
      <c r="AE153" s="51"/>
      <c r="AF153" s="51"/>
      <c r="AG153" s="51"/>
      <c r="AH153" s="3"/>
      <c r="AI153" s="3"/>
      <c r="AJ153" s="3"/>
      <c r="AK153" s="3"/>
      <c r="AL153" s="3"/>
      <c r="AM153" s="3"/>
      <c r="AN153" s="3"/>
      <c r="AO153" s="3"/>
      <c r="AP153" s="3"/>
      <c r="AQ153" s="3"/>
      <c r="AR153" s="3"/>
      <c r="AS153" s="3"/>
      <c r="AT153" s="3"/>
      <c r="AU153" s="3"/>
      <c r="AV153" s="3"/>
      <c r="AW153" s="3"/>
      <c r="AX153" s="3"/>
      <c r="AY153" s="3"/>
      <c r="AZ153" s="3"/>
      <c r="BA153" s="3"/>
    </row>
    <row r="154">
      <c r="A154" s="3"/>
      <c r="B154" s="43"/>
      <c r="C154" s="43"/>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51"/>
      <c r="AD154" s="51"/>
      <c r="AE154" s="51"/>
      <c r="AF154" s="51"/>
      <c r="AG154" s="51"/>
      <c r="AH154" s="3"/>
      <c r="AI154" s="3"/>
      <c r="AJ154" s="3"/>
      <c r="AK154" s="3"/>
      <c r="AL154" s="3"/>
      <c r="AM154" s="3"/>
      <c r="AN154" s="3"/>
      <c r="AO154" s="3"/>
      <c r="AP154" s="3"/>
      <c r="AQ154" s="3"/>
      <c r="AR154" s="3"/>
      <c r="AS154" s="3"/>
      <c r="AT154" s="3"/>
      <c r="AU154" s="3"/>
      <c r="AV154" s="3"/>
      <c r="AW154" s="3"/>
      <c r="AX154" s="3"/>
      <c r="AY154" s="3"/>
      <c r="AZ154" s="3"/>
      <c r="BA154" s="3"/>
    </row>
    <row r="155">
      <c r="A155" s="3"/>
      <c r="B155" s="43"/>
      <c r="C155" s="43"/>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51"/>
      <c r="AD155" s="51"/>
      <c r="AE155" s="51"/>
      <c r="AF155" s="51"/>
      <c r="AG155" s="51"/>
      <c r="AH155" s="3"/>
      <c r="AI155" s="3"/>
      <c r="AJ155" s="3"/>
      <c r="AK155" s="3"/>
      <c r="AL155" s="3"/>
      <c r="AM155" s="3"/>
      <c r="AN155" s="3"/>
      <c r="AO155" s="3"/>
      <c r="AP155" s="3"/>
      <c r="AQ155" s="3"/>
      <c r="AR155" s="3"/>
      <c r="AS155" s="3"/>
      <c r="AT155" s="3"/>
      <c r="AU155" s="3"/>
      <c r="AV155" s="3"/>
      <c r="AW155" s="3"/>
      <c r="AX155" s="3"/>
      <c r="AY155" s="3"/>
      <c r="AZ155" s="3"/>
      <c r="BA155" s="3"/>
    </row>
    <row r="156">
      <c r="A156" s="3"/>
      <c r="B156" s="43"/>
      <c r="C156" s="43"/>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51"/>
      <c r="AD156" s="51"/>
      <c r="AE156" s="51"/>
      <c r="AF156" s="51"/>
      <c r="AG156" s="51"/>
      <c r="AH156" s="3"/>
      <c r="AI156" s="3"/>
      <c r="AJ156" s="3"/>
      <c r="AK156" s="3"/>
      <c r="AL156" s="3"/>
      <c r="AM156" s="3"/>
      <c r="AN156" s="3"/>
      <c r="AO156" s="3"/>
      <c r="AP156" s="3"/>
      <c r="AQ156" s="3"/>
      <c r="AR156" s="3"/>
      <c r="AS156" s="3"/>
      <c r="AT156" s="3"/>
      <c r="AU156" s="3"/>
      <c r="AV156" s="3"/>
      <c r="AW156" s="3"/>
      <c r="AX156" s="3"/>
      <c r="AY156" s="3"/>
      <c r="AZ156" s="3"/>
      <c r="BA156" s="3"/>
    </row>
    <row r="157">
      <c r="A157" s="3"/>
      <c r="B157" s="43"/>
      <c r="C157" s="43"/>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51"/>
      <c r="AD157" s="51"/>
      <c r="AE157" s="51"/>
      <c r="AF157" s="51"/>
      <c r="AG157" s="51"/>
      <c r="AH157" s="3"/>
      <c r="AI157" s="3"/>
      <c r="AJ157" s="3"/>
      <c r="AK157" s="3"/>
      <c r="AL157" s="3"/>
      <c r="AM157" s="3"/>
      <c r="AN157" s="3"/>
      <c r="AO157" s="3"/>
      <c r="AP157" s="3"/>
      <c r="AQ157" s="3"/>
      <c r="AR157" s="3"/>
      <c r="AS157" s="3"/>
      <c r="AT157" s="3"/>
      <c r="AU157" s="3"/>
      <c r="AV157" s="3"/>
      <c r="AW157" s="3"/>
      <c r="AX157" s="3"/>
      <c r="AY157" s="3"/>
      <c r="AZ157" s="3"/>
      <c r="BA157" s="3"/>
    </row>
    <row r="158">
      <c r="A158" s="3"/>
      <c r="B158" s="43"/>
      <c r="C158" s="43"/>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51"/>
      <c r="AD158" s="51"/>
      <c r="AE158" s="51"/>
      <c r="AF158" s="51"/>
      <c r="AG158" s="51"/>
      <c r="AH158" s="3"/>
      <c r="AI158" s="3"/>
      <c r="AJ158" s="3"/>
      <c r="AK158" s="3"/>
      <c r="AL158" s="3"/>
      <c r="AM158" s="3"/>
      <c r="AN158" s="3"/>
      <c r="AO158" s="3"/>
      <c r="AP158" s="3"/>
      <c r="AQ158" s="3"/>
      <c r="AR158" s="3"/>
      <c r="AS158" s="3"/>
      <c r="AT158" s="3"/>
      <c r="AU158" s="3"/>
      <c r="AV158" s="3"/>
      <c r="AW158" s="3"/>
      <c r="AX158" s="3"/>
      <c r="AY158" s="3"/>
      <c r="AZ158" s="3"/>
      <c r="BA158" s="3"/>
    </row>
    <row r="159">
      <c r="A159" s="3"/>
      <c r="B159" s="43"/>
      <c r="C159" s="43"/>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51"/>
      <c r="AD159" s="51"/>
      <c r="AE159" s="51"/>
      <c r="AF159" s="51"/>
      <c r="AG159" s="51"/>
      <c r="AH159" s="3"/>
      <c r="AI159" s="3"/>
      <c r="AJ159" s="3"/>
      <c r="AK159" s="3"/>
      <c r="AL159" s="3"/>
      <c r="AM159" s="3"/>
      <c r="AN159" s="3"/>
      <c r="AO159" s="3"/>
      <c r="AP159" s="3"/>
      <c r="AQ159" s="3"/>
      <c r="AR159" s="3"/>
      <c r="AS159" s="3"/>
      <c r="AT159" s="3"/>
      <c r="AU159" s="3"/>
      <c r="AV159" s="3"/>
      <c r="AW159" s="3"/>
      <c r="AX159" s="3"/>
      <c r="AY159" s="3"/>
      <c r="AZ159" s="3"/>
      <c r="BA159" s="3"/>
    </row>
    <row r="160">
      <c r="A160" s="3"/>
      <c r="B160" s="43"/>
      <c r="C160" s="43"/>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51"/>
      <c r="AD160" s="51"/>
      <c r="AE160" s="51"/>
      <c r="AF160" s="51"/>
      <c r="AG160" s="51"/>
      <c r="AH160" s="3"/>
      <c r="AI160" s="3"/>
      <c r="AJ160" s="3"/>
      <c r="AK160" s="3"/>
      <c r="AL160" s="3"/>
      <c r="AM160" s="3"/>
      <c r="AN160" s="3"/>
      <c r="AO160" s="3"/>
      <c r="AP160" s="3"/>
      <c r="AQ160" s="3"/>
      <c r="AR160" s="3"/>
      <c r="AS160" s="3"/>
      <c r="AT160" s="3"/>
      <c r="AU160" s="3"/>
      <c r="AV160" s="3"/>
      <c r="AW160" s="3"/>
      <c r="AX160" s="3"/>
      <c r="AY160" s="3"/>
      <c r="AZ160" s="3"/>
      <c r="BA160" s="3"/>
    </row>
    <row r="161">
      <c r="A161" s="3"/>
      <c r="B161" s="43"/>
      <c r="C161" s="43"/>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51"/>
      <c r="AD161" s="51"/>
      <c r="AE161" s="51"/>
      <c r="AF161" s="51"/>
      <c r="AG161" s="51"/>
      <c r="AH161" s="3"/>
      <c r="AI161" s="3"/>
      <c r="AJ161" s="3"/>
      <c r="AK161" s="3"/>
      <c r="AL161" s="3"/>
      <c r="AM161" s="3"/>
      <c r="AN161" s="3"/>
      <c r="AO161" s="3"/>
      <c r="AP161" s="3"/>
      <c r="AQ161" s="3"/>
      <c r="AR161" s="3"/>
      <c r="AS161" s="3"/>
      <c r="AT161" s="3"/>
      <c r="AU161" s="3"/>
      <c r="AV161" s="3"/>
      <c r="AW161" s="3"/>
      <c r="AX161" s="3"/>
      <c r="AY161" s="3"/>
      <c r="AZ161" s="3"/>
      <c r="BA161" s="3"/>
    </row>
    <row r="162">
      <c r="A162" s="3"/>
      <c r="B162" s="43"/>
      <c r="C162" s="43"/>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51"/>
      <c r="AD162" s="51"/>
      <c r="AE162" s="51"/>
      <c r="AF162" s="51"/>
      <c r="AG162" s="51"/>
      <c r="AH162" s="3"/>
      <c r="AI162" s="3"/>
      <c r="AJ162" s="3"/>
      <c r="AK162" s="3"/>
      <c r="AL162" s="3"/>
      <c r="AM162" s="3"/>
      <c r="AN162" s="3"/>
      <c r="AO162" s="3"/>
      <c r="AP162" s="3"/>
      <c r="AQ162" s="3"/>
      <c r="AR162" s="3"/>
      <c r="AS162" s="3"/>
      <c r="AT162" s="3"/>
      <c r="AU162" s="3"/>
      <c r="AV162" s="3"/>
      <c r="AW162" s="3"/>
      <c r="AX162" s="3"/>
      <c r="AY162" s="3"/>
      <c r="AZ162" s="3"/>
      <c r="BA162" s="3"/>
    </row>
    <row r="163">
      <c r="A163" s="3"/>
      <c r="B163" s="43"/>
      <c r="C163" s="43"/>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51"/>
      <c r="AD163" s="51"/>
      <c r="AE163" s="51"/>
      <c r="AF163" s="51"/>
      <c r="AG163" s="51"/>
      <c r="AH163" s="3"/>
      <c r="AI163" s="3"/>
      <c r="AJ163" s="3"/>
      <c r="AK163" s="3"/>
      <c r="AL163" s="3"/>
      <c r="AM163" s="3"/>
      <c r="AN163" s="3"/>
      <c r="AO163" s="3"/>
      <c r="AP163" s="3"/>
      <c r="AQ163" s="3"/>
      <c r="AR163" s="3"/>
      <c r="AS163" s="3"/>
      <c r="AT163" s="3"/>
      <c r="AU163" s="3"/>
      <c r="AV163" s="3"/>
      <c r="AW163" s="3"/>
      <c r="AX163" s="3"/>
      <c r="AY163" s="3"/>
      <c r="AZ163" s="3"/>
      <c r="BA163" s="3"/>
    </row>
    <row r="164">
      <c r="A164" s="3"/>
      <c r="B164" s="43"/>
      <c r="C164" s="43"/>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51"/>
      <c r="AD164" s="51"/>
      <c r="AE164" s="51"/>
      <c r="AF164" s="51"/>
      <c r="AG164" s="51"/>
      <c r="AH164" s="3"/>
      <c r="AI164" s="3"/>
      <c r="AJ164" s="3"/>
      <c r="AK164" s="3"/>
      <c r="AL164" s="3"/>
      <c r="AM164" s="3"/>
      <c r="AN164" s="3"/>
      <c r="AO164" s="3"/>
      <c r="AP164" s="3"/>
      <c r="AQ164" s="3"/>
      <c r="AR164" s="3"/>
      <c r="AS164" s="3"/>
      <c r="AT164" s="3"/>
      <c r="AU164" s="3"/>
      <c r="AV164" s="3"/>
      <c r="AW164" s="3"/>
      <c r="AX164" s="3"/>
      <c r="AY164" s="3"/>
      <c r="AZ164" s="3"/>
      <c r="BA164" s="3"/>
    </row>
    <row r="165">
      <c r="A165" s="3"/>
      <c r="B165" s="43"/>
      <c r="C165" s="43"/>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51"/>
      <c r="AD165" s="51"/>
      <c r="AE165" s="51"/>
      <c r="AF165" s="51"/>
      <c r="AG165" s="51"/>
      <c r="AH165" s="3"/>
      <c r="AI165" s="3"/>
      <c r="AJ165" s="3"/>
      <c r="AK165" s="3"/>
      <c r="AL165" s="3"/>
      <c r="AM165" s="3"/>
      <c r="AN165" s="3"/>
      <c r="AO165" s="3"/>
      <c r="AP165" s="3"/>
      <c r="AQ165" s="3"/>
      <c r="AR165" s="3"/>
      <c r="AS165" s="3"/>
      <c r="AT165" s="3"/>
      <c r="AU165" s="3"/>
      <c r="AV165" s="3"/>
      <c r="AW165" s="3"/>
      <c r="AX165" s="3"/>
      <c r="AY165" s="3"/>
      <c r="AZ165" s="3"/>
      <c r="BA165" s="3"/>
    </row>
    <row r="166">
      <c r="A166" s="3"/>
      <c r="B166" s="43"/>
      <c r="C166" s="43"/>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51"/>
      <c r="AD166" s="51"/>
      <c r="AE166" s="51"/>
      <c r="AF166" s="51"/>
      <c r="AG166" s="51"/>
      <c r="AH166" s="3"/>
      <c r="AI166" s="3"/>
      <c r="AJ166" s="3"/>
      <c r="AK166" s="3"/>
      <c r="AL166" s="3"/>
      <c r="AM166" s="3"/>
      <c r="AN166" s="3"/>
      <c r="AO166" s="3"/>
      <c r="AP166" s="3"/>
      <c r="AQ166" s="3"/>
      <c r="AR166" s="3"/>
      <c r="AS166" s="3"/>
      <c r="AT166" s="3"/>
      <c r="AU166" s="3"/>
      <c r="AV166" s="3"/>
      <c r="AW166" s="3"/>
      <c r="AX166" s="3"/>
      <c r="AY166" s="3"/>
      <c r="AZ166" s="3"/>
      <c r="BA166" s="3"/>
    </row>
    <row r="167">
      <c r="A167" s="3"/>
      <c r="B167" s="43"/>
      <c r="C167" s="43"/>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51"/>
      <c r="AD167" s="51"/>
      <c r="AE167" s="51"/>
      <c r="AF167" s="51"/>
      <c r="AG167" s="51"/>
      <c r="AH167" s="3"/>
      <c r="AI167" s="3"/>
      <c r="AJ167" s="3"/>
      <c r="AK167" s="3"/>
      <c r="AL167" s="3"/>
      <c r="AM167" s="3"/>
      <c r="AN167" s="3"/>
      <c r="AO167" s="3"/>
      <c r="AP167" s="3"/>
      <c r="AQ167" s="3"/>
      <c r="AR167" s="3"/>
      <c r="AS167" s="3"/>
      <c r="AT167" s="3"/>
      <c r="AU167" s="3"/>
      <c r="AV167" s="3"/>
      <c r="AW167" s="3"/>
      <c r="AX167" s="3"/>
      <c r="AY167" s="3"/>
      <c r="AZ167" s="3"/>
      <c r="BA167" s="3"/>
    </row>
    <row r="168">
      <c r="A168" s="3"/>
      <c r="B168" s="43"/>
      <c r="C168" s="43"/>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51"/>
      <c r="AD168" s="51"/>
      <c r="AE168" s="51"/>
      <c r="AF168" s="51"/>
      <c r="AG168" s="51"/>
      <c r="AH168" s="3"/>
      <c r="AI168" s="3"/>
      <c r="AJ168" s="3"/>
      <c r="AK168" s="3"/>
      <c r="AL168" s="3"/>
      <c r="AM168" s="3"/>
      <c r="AN168" s="3"/>
      <c r="AO168" s="3"/>
      <c r="AP168" s="3"/>
      <c r="AQ168" s="3"/>
      <c r="AR168" s="3"/>
      <c r="AS168" s="3"/>
      <c r="AT168" s="3"/>
      <c r="AU168" s="3"/>
      <c r="AV168" s="3"/>
      <c r="AW168" s="3"/>
      <c r="AX168" s="3"/>
      <c r="AY168" s="3"/>
      <c r="AZ168" s="3"/>
      <c r="BA168" s="3"/>
    </row>
    <row r="169">
      <c r="A169" s="3"/>
      <c r="B169" s="43"/>
      <c r="C169" s="43"/>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51"/>
      <c r="AD169" s="51"/>
      <c r="AE169" s="51"/>
      <c r="AF169" s="51"/>
      <c r="AG169" s="51"/>
      <c r="AH169" s="3"/>
      <c r="AI169" s="3"/>
      <c r="AJ169" s="3"/>
      <c r="AK169" s="3"/>
      <c r="AL169" s="3"/>
      <c r="AM169" s="3"/>
      <c r="AN169" s="3"/>
      <c r="AO169" s="3"/>
      <c r="AP169" s="3"/>
      <c r="AQ169" s="3"/>
      <c r="AR169" s="3"/>
      <c r="AS169" s="3"/>
      <c r="AT169" s="3"/>
      <c r="AU169" s="3"/>
      <c r="AV169" s="3"/>
      <c r="AW169" s="3"/>
      <c r="AX169" s="3"/>
      <c r="AY169" s="3"/>
      <c r="AZ169" s="3"/>
      <c r="BA169" s="3"/>
    </row>
    <row r="170">
      <c r="A170" s="3"/>
      <c r="B170" s="43"/>
      <c r="C170" s="43"/>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51"/>
      <c r="AD170" s="51"/>
      <c r="AE170" s="51"/>
      <c r="AF170" s="51"/>
      <c r="AG170" s="51"/>
      <c r="AH170" s="3"/>
      <c r="AI170" s="3"/>
      <c r="AJ170" s="3"/>
      <c r="AK170" s="3"/>
      <c r="AL170" s="3"/>
      <c r="AM170" s="3"/>
      <c r="AN170" s="3"/>
      <c r="AO170" s="3"/>
      <c r="AP170" s="3"/>
      <c r="AQ170" s="3"/>
      <c r="AR170" s="3"/>
      <c r="AS170" s="3"/>
      <c r="AT170" s="3"/>
      <c r="AU170" s="3"/>
      <c r="AV170" s="3"/>
      <c r="AW170" s="3"/>
      <c r="AX170" s="3"/>
      <c r="AY170" s="3"/>
      <c r="AZ170" s="3"/>
      <c r="BA170" s="3"/>
    </row>
    <row r="171">
      <c r="A171" s="3"/>
      <c r="B171" s="43"/>
      <c r="C171" s="43"/>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51"/>
      <c r="AD171" s="51"/>
      <c r="AE171" s="51"/>
      <c r="AF171" s="51"/>
      <c r="AG171" s="51"/>
      <c r="AH171" s="3"/>
      <c r="AI171" s="3"/>
      <c r="AJ171" s="3"/>
      <c r="AK171" s="3"/>
      <c r="AL171" s="3"/>
      <c r="AM171" s="3"/>
      <c r="AN171" s="3"/>
      <c r="AO171" s="3"/>
      <c r="AP171" s="3"/>
      <c r="AQ171" s="3"/>
      <c r="AR171" s="3"/>
      <c r="AS171" s="3"/>
      <c r="AT171" s="3"/>
      <c r="AU171" s="3"/>
      <c r="AV171" s="3"/>
      <c r="AW171" s="3"/>
      <c r="AX171" s="3"/>
      <c r="AY171" s="3"/>
      <c r="AZ171" s="3"/>
      <c r="BA171" s="3"/>
    </row>
    <row r="172">
      <c r="A172" s="3"/>
      <c r="B172" s="43"/>
      <c r="C172" s="43"/>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51"/>
      <c r="AD172" s="51"/>
      <c r="AE172" s="51"/>
      <c r="AF172" s="51"/>
      <c r="AG172" s="51"/>
      <c r="AH172" s="3"/>
      <c r="AI172" s="3"/>
      <c r="AJ172" s="3"/>
      <c r="AK172" s="3"/>
      <c r="AL172" s="3"/>
      <c r="AM172" s="3"/>
      <c r="AN172" s="3"/>
      <c r="AO172" s="3"/>
      <c r="AP172" s="3"/>
      <c r="AQ172" s="3"/>
      <c r="AR172" s="3"/>
      <c r="AS172" s="3"/>
      <c r="AT172" s="3"/>
      <c r="AU172" s="3"/>
      <c r="AV172" s="3"/>
      <c r="AW172" s="3"/>
      <c r="AX172" s="3"/>
      <c r="AY172" s="3"/>
      <c r="AZ172" s="3"/>
      <c r="BA172" s="3"/>
    </row>
    <row r="173">
      <c r="A173" s="3"/>
      <c r="B173" s="43"/>
      <c r="C173" s="43"/>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51"/>
      <c r="AD173" s="51"/>
      <c r="AE173" s="51"/>
      <c r="AF173" s="51"/>
      <c r="AG173" s="51"/>
      <c r="AH173" s="3"/>
      <c r="AI173" s="3"/>
      <c r="AJ173" s="3"/>
      <c r="AK173" s="3"/>
      <c r="AL173" s="3"/>
      <c r="AM173" s="3"/>
      <c r="AN173" s="3"/>
      <c r="AO173" s="3"/>
      <c r="AP173" s="3"/>
      <c r="AQ173" s="3"/>
      <c r="AR173" s="3"/>
      <c r="AS173" s="3"/>
      <c r="AT173" s="3"/>
      <c r="AU173" s="3"/>
      <c r="AV173" s="3"/>
      <c r="AW173" s="3"/>
      <c r="AX173" s="3"/>
      <c r="AY173" s="3"/>
      <c r="AZ173" s="3"/>
      <c r="BA173" s="3"/>
    </row>
    <row r="174">
      <c r="A174" s="3"/>
      <c r="B174" s="43"/>
      <c r="C174" s="43"/>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51"/>
      <c r="AD174" s="51"/>
      <c r="AE174" s="51"/>
      <c r="AF174" s="51"/>
      <c r="AG174" s="51"/>
      <c r="AH174" s="3"/>
      <c r="AI174" s="3"/>
      <c r="AJ174" s="3"/>
      <c r="AK174" s="3"/>
      <c r="AL174" s="3"/>
      <c r="AM174" s="3"/>
      <c r="AN174" s="3"/>
      <c r="AO174" s="3"/>
      <c r="AP174" s="3"/>
      <c r="AQ174" s="3"/>
      <c r="AR174" s="3"/>
      <c r="AS174" s="3"/>
      <c r="AT174" s="3"/>
      <c r="AU174" s="3"/>
      <c r="AV174" s="3"/>
      <c r="AW174" s="3"/>
      <c r="AX174" s="3"/>
      <c r="AY174" s="3"/>
      <c r="AZ174" s="3"/>
      <c r="BA174" s="3"/>
    </row>
    <row r="175">
      <c r="A175" s="3"/>
      <c r="B175" s="43"/>
      <c r="C175" s="43"/>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51"/>
      <c r="AD175" s="51"/>
      <c r="AE175" s="51"/>
      <c r="AF175" s="51"/>
      <c r="AG175" s="51"/>
      <c r="AH175" s="3"/>
      <c r="AI175" s="3"/>
      <c r="AJ175" s="3"/>
      <c r="AK175" s="3"/>
      <c r="AL175" s="3"/>
      <c r="AM175" s="3"/>
      <c r="AN175" s="3"/>
      <c r="AO175" s="3"/>
      <c r="AP175" s="3"/>
      <c r="AQ175" s="3"/>
      <c r="AR175" s="3"/>
      <c r="AS175" s="3"/>
      <c r="AT175" s="3"/>
      <c r="AU175" s="3"/>
      <c r="AV175" s="3"/>
      <c r="AW175" s="3"/>
      <c r="AX175" s="3"/>
      <c r="AY175" s="3"/>
      <c r="AZ175" s="3"/>
      <c r="BA175" s="3"/>
    </row>
    <row r="176">
      <c r="A176" s="3"/>
      <c r="B176" s="43"/>
      <c r="C176" s="43"/>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51"/>
      <c r="AD176" s="51"/>
      <c r="AE176" s="51"/>
      <c r="AF176" s="51"/>
      <c r="AG176" s="51"/>
      <c r="AH176" s="3"/>
      <c r="AI176" s="3"/>
      <c r="AJ176" s="3"/>
      <c r="AK176" s="3"/>
      <c r="AL176" s="3"/>
      <c r="AM176" s="3"/>
      <c r="AN176" s="3"/>
      <c r="AO176" s="3"/>
      <c r="AP176" s="3"/>
      <c r="AQ176" s="3"/>
      <c r="AR176" s="3"/>
      <c r="AS176" s="3"/>
      <c r="AT176" s="3"/>
      <c r="AU176" s="3"/>
      <c r="AV176" s="3"/>
      <c r="AW176" s="3"/>
      <c r="AX176" s="3"/>
      <c r="AY176" s="3"/>
      <c r="AZ176" s="3"/>
      <c r="BA176" s="3"/>
    </row>
    <row r="177">
      <c r="A177" s="3"/>
      <c r="B177" s="43"/>
      <c r="C177" s="43"/>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51"/>
      <c r="AD177" s="51"/>
      <c r="AE177" s="51"/>
      <c r="AF177" s="51"/>
      <c r="AG177" s="51"/>
      <c r="AH177" s="3"/>
      <c r="AI177" s="3"/>
      <c r="AJ177" s="3"/>
      <c r="AK177" s="3"/>
      <c r="AL177" s="3"/>
      <c r="AM177" s="3"/>
      <c r="AN177" s="3"/>
      <c r="AO177" s="3"/>
      <c r="AP177" s="3"/>
      <c r="AQ177" s="3"/>
      <c r="AR177" s="3"/>
      <c r="AS177" s="3"/>
      <c r="AT177" s="3"/>
      <c r="AU177" s="3"/>
      <c r="AV177" s="3"/>
      <c r="AW177" s="3"/>
      <c r="AX177" s="3"/>
      <c r="AY177" s="3"/>
      <c r="AZ177" s="3"/>
      <c r="BA177" s="3"/>
    </row>
    <row r="178">
      <c r="A178" s="3"/>
      <c r="B178" s="43"/>
      <c r="C178" s="43"/>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51"/>
      <c r="AD178" s="51"/>
      <c r="AE178" s="51"/>
      <c r="AF178" s="51"/>
      <c r="AG178" s="51"/>
      <c r="AH178" s="3"/>
      <c r="AI178" s="3"/>
      <c r="AJ178" s="3"/>
      <c r="AK178" s="3"/>
      <c r="AL178" s="3"/>
      <c r="AM178" s="3"/>
      <c r="AN178" s="3"/>
      <c r="AO178" s="3"/>
      <c r="AP178" s="3"/>
      <c r="AQ178" s="3"/>
      <c r="AR178" s="3"/>
      <c r="AS178" s="3"/>
      <c r="AT178" s="3"/>
      <c r="AU178" s="3"/>
      <c r="AV178" s="3"/>
      <c r="AW178" s="3"/>
      <c r="AX178" s="3"/>
      <c r="AY178" s="3"/>
      <c r="AZ178" s="3"/>
      <c r="BA178" s="3"/>
    </row>
    <row r="179">
      <c r="A179" s="3"/>
      <c r="B179" s="43"/>
      <c r="C179" s="43"/>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51"/>
      <c r="AD179" s="51"/>
      <c r="AE179" s="51"/>
      <c r="AF179" s="51"/>
      <c r="AG179" s="51"/>
      <c r="AH179" s="3"/>
      <c r="AI179" s="3"/>
      <c r="AJ179" s="3"/>
      <c r="AK179" s="3"/>
      <c r="AL179" s="3"/>
      <c r="AM179" s="3"/>
      <c r="AN179" s="3"/>
      <c r="AO179" s="3"/>
      <c r="AP179" s="3"/>
      <c r="AQ179" s="3"/>
      <c r="AR179" s="3"/>
      <c r="AS179" s="3"/>
      <c r="AT179" s="3"/>
      <c r="AU179" s="3"/>
      <c r="AV179" s="3"/>
      <c r="AW179" s="3"/>
      <c r="AX179" s="3"/>
      <c r="AY179" s="3"/>
      <c r="AZ179" s="3"/>
      <c r="BA179" s="3"/>
    </row>
    <row r="180">
      <c r="A180" s="3"/>
      <c r="B180" s="43"/>
      <c r="C180" s="43"/>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51"/>
      <c r="AD180" s="51"/>
      <c r="AE180" s="51"/>
      <c r="AF180" s="51"/>
      <c r="AG180" s="51"/>
      <c r="AH180" s="3"/>
      <c r="AI180" s="3"/>
      <c r="AJ180" s="3"/>
      <c r="AK180" s="3"/>
      <c r="AL180" s="3"/>
      <c r="AM180" s="3"/>
      <c r="AN180" s="3"/>
      <c r="AO180" s="3"/>
      <c r="AP180" s="3"/>
      <c r="AQ180" s="3"/>
      <c r="AR180" s="3"/>
      <c r="AS180" s="3"/>
      <c r="AT180" s="3"/>
      <c r="AU180" s="3"/>
      <c r="AV180" s="3"/>
      <c r="AW180" s="3"/>
      <c r="AX180" s="3"/>
      <c r="AY180" s="3"/>
      <c r="AZ180" s="3"/>
      <c r="BA180" s="3"/>
    </row>
    <row r="181">
      <c r="A181" s="3"/>
      <c r="B181" s="43"/>
      <c r="C181" s="43"/>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51"/>
      <c r="AD181" s="51"/>
      <c r="AE181" s="51"/>
      <c r="AF181" s="51"/>
      <c r="AG181" s="51"/>
      <c r="AH181" s="3"/>
      <c r="AI181" s="3"/>
      <c r="AJ181" s="3"/>
      <c r="AK181" s="3"/>
      <c r="AL181" s="3"/>
      <c r="AM181" s="3"/>
      <c r="AN181" s="3"/>
      <c r="AO181" s="3"/>
      <c r="AP181" s="3"/>
      <c r="AQ181" s="3"/>
      <c r="AR181" s="3"/>
      <c r="AS181" s="3"/>
      <c r="AT181" s="3"/>
      <c r="AU181" s="3"/>
      <c r="AV181" s="3"/>
      <c r="AW181" s="3"/>
      <c r="AX181" s="3"/>
      <c r="AY181" s="3"/>
      <c r="AZ181" s="3"/>
      <c r="BA181" s="3"/>
    </row>
    <row r="182">
      <c r="A182" s="3"/>
      <c r="B182" s="43"/>
      <c r="C182" s="43"/>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51"/>
      <c r="AD182" s="51"/>
      <c r="AE182" s="51"/>
      <c r="AF182" s="51"/>
      <c r="AG182" s="51"/>
      <c r="AH182" s="3"/>
      <c r="AI182" s="3"/>
      <c r="AJ182" s="3"/>
      <c r="AK182" s="3"/>
      <c r="AL182" s="3"/>
      <c r="AM182" s="3"/>
      <c r="AN182" s="3"/>
      <c r="AO182" s="3"/>
      <c r="AP182" s="3"/>
      <c r="AQ182" s="3"/>
      <c r="AR182" s="3"/>
      <c r="AS182" s="3"/>
      <c r="AT182" s="3"/>
      <c r="AU182" s="3"/>
      <c r="AV182" s="3"/>
      <c r="AW182" s="3"/>
      <c r="AX182" s="3"/>
      <c r="AY182" s="3"/>
      <c r="AZ182" s="3"/>
      <c r="BA182" s="3"/>
    </row>
    <row r="183">
      <c r="A183" s="3"/>
      <c r="B183" s="43"/>
      <c r="C183" s="43"/>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51"/>
      <c r="AD183" s="51"/>
      <c r="AE183" s="51"/>
      <c r="AF183" s="51"/>
      <c r="AG183" s="51"/>
      <c r="AH183" s="3"/>
      <c r="AI183" s="3"/>
      <c r="AJ183" s="3"/>
      <c r="AK183" s="3"/>
      <c r="AL183" s="3"/>
      <c r="AM183" s="3"/>
      <c r="AN183" s="3"/>
      <c r="AO183" s="3"/>
      <c r="AP183" s="3"/>
      <c r="AQ183" s="3"/>
      <c r="AR183" s="3"/>
      <c r="AS183" s="3"/>
      <c r="AT183" s="3"/>
      <c r="AU183" s="3"/>
      <c r="AV183" s="3"/>
      <c r="AW183" s="3"/>
      <c r="AX183" s="3"/>
      <c r="AY183" s="3"/>
      <c r="AZ183" s="3"/>
      <c r="BA183" s="3"/>
    </row>
    <row r="184">
      <c r="A184" s="3"/>
      <c r="B184" s="43"/>
      <c r="C184" s="43"/>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51"/>
      <c r="AD184" s="51"/>
      <c r="AE184" s="51"/>
      <c r="AF184" s="51"/>
      <c r="AG184" s="51"/>
      <c r="AH184" s="3"/>
      <c r="AI184" s="3"/>
      <c r="AJ184" s="3"/>
      <c r="AK184" s="3"/>
      <c r="AL184" s="3"/>
      <c r="AM184" s="3"/>
      <c r="AN184" s="3"/>
      <c r="AO184" s="3"/>
      <c r="AP184" s="3"/>
      <c r="AQ184" s="3"/>
      <c r="AR184" s="3"/>
      <c r="AS184" s="3"/>
      <c r="AT184" s="3"/>
      <c r="AU184" s="3"/>
      <c r="AV184" s="3"/>
      <c r="AW184" s="3"/>
      <c r="AX184" s="3"/>
      <c r="AY184" s="3"/>
      <c r="AZ184" s="3"/>
      <c r="BA184" s="3"/>
    </row>
    <row r="185">
      <c r="A185" s="3"/>
      <c r="B185" s="43"/>
      <c r="C185" s="43"/>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51"/>
      <c r="AD185" s="51"/>
      <c r="AE185" s="51"/>
      <c r="AF185" s="51"/>
      <c r="AG185" s="51"/>
      <c r="AH185" s="3"/>
      <c r="AI185" s="3"/>
      <c r="AJ185" s="3"/>
      <c r="AK185" s="3"/>
      <c r="AL185" s="3"/>
      <c r="AM185" s="3"/>
      <c r="AN185" s="3"/>
      <c r="AO185" s="3"/>
      <c r="AP185" s="3"/>
      <c r="AQ185" s="3"/>
      <c r="AR185" s="3"/>
      <c r="AS185" s="3"/>
      <c r="AT185" s="3"/>
      <c r="AU185" s="3"/>
      <c r="AV185" s="3"/>
      <c r="AW185" s="3"/>
      <c r="AX185" s="3"/>
      <c r="AY185" s="3"/>
      <c r="AZ185" s="3"/>
      <c r="BA185" s="3"/>
    </row>
    <row r="186">
      <c r="A186" s="3"/>
      <c r="B186" s="43"/>
      <c r="C186" s="43"/>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51"/>
      <c r="AD186" s="51"/>
      <c r="AE186" s="51"/>
      <c r="AF186" s="51"/>
      <c r="AG186" s="51"/>
      <c r="AH186" s="3"/>
      <c r="AI186" s="3"/>
      <c r="AJ186" s="3"/>
      <c r="AK186" s="3"/>
      <c r="AL186" s="3"/>
      <c r="AM186" s="3"/>
      <c r="AN186" s="3"/>
      <c r="AO186" s="3"/>
      <c r="AP186" s="3"/>
      <c r="AQ186" s="3"/>
      <c r="AR186" s="3"/>
      <c r="AS186" s="3"/>
      <c r="AT186" s="3"/>
      <c r="AU186" s="3"/>
      <c r="AV186" s="3"/>
      <c r="AW186" s="3"/>
      <c r="AX186" s="3"/>
      <c r="AY186" s="3"/>
      <c r="AZ186" s="3"/>
      <c r="BA186" s="3"/>
    </row>
    <row r="187">
      <c r="A187" s="3"/>
      <c r="B187" s="43"/>
      <c r="C187" s="43"/>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51"/>
      <c r="AD187" s="51"/>
      <c r="AE187" s="51"/>
      <c r="AF187" s="51"/>
      <c r="AG187" s="51"/>
      <c r="AH187" s="3"/>
      <c r="AI187" s="3"/>
      <c r="AJ187" s="3"/>
      <c r="AK187" s="3"/>
      <c r="AL187" s="3"/>
      <c r="AM187" s="3"/>
      <c r="AN187" s="3"/>
      <c r="AO187" s="3"/>
      <c r="AP187" s="3"/>
      <c r="AQ187" s="3"/>
      <c r="AR187" s="3"/>
      <c r="AS187" s="3"/>
      <c r="AT187" s="3"/>
      <c r="AU187" s="3"/>
      <c r="AV187" s="3"/>
      <c r="AW187" s="3"/>
      <c r="AX187" s="3"/>
      <c r="AY187" s="3"/>
      <c r="AZ187" s="3"/>
      <c r="BA187" s="3"/>
    </row>
    <row r="188">
      <c r="A188" s="3"/>
      <c r="B188" s="43"/>
      <c r="C188" s="43"/>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51"/>
      <c r="AD188" s="51"/>
      <c r="AE188" s="51"/>
      <c r="AF188" s="51"/>
      <c r="AG188" s="51"/>
      <c r="AH188" s="3"/>
      <c r="AI188" s="3"/>
      <c r="AJ188" s="3"/>
      <c r="AK188" s="3"/>
      <c r="AL188" s="3"/>
      <c r="AM188" s="3"/>
      <c r="AN188" s="3"/>
      <c r="AO188" s="3"/>
      <c r="AP188" s="3"/>
      <c r="AQ188" s="3"/>
      <c r="AR188" s="3"/>
      <c r="AS188" s="3"/>
      <c r="AT188" s="3"/>
      <c r="AU188" s="3"/>
      <c r="AV188" s="3"/>
      <c r="AW188" s="3"/>
      <c r="AX188" s="3"/>
      <c r="AY188" s="3"/>
      <c r="AZ188" s="3"/>
      <c r="BA188" s="3"/>
    </row>
    <row r="189">
      <c r="A189" s="3"/>
      <c r="B189" s="43"/>
      <c r="C189" s="43"/>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51"/>
      <c r="AD189" s="51"/>
      <c r="AE189" s="51"/>
      <c r="AF189" s="51"/>
      <c r="AG189" s="51"/>
      <c r="AH189" s="3"/>
      <c r="AI189" s="3"/>
      <c r="AJ189" s="3"/>
      <c r="AK189" s="3"/>
      <c r="AL189" s="3"/>
      <c r="AM189" s="3"/>
      <c r="AN189" s="3"/>
      <c r="AO189" s="3"/>
      <c r="AP189" s="3"/>
      <c r="AQ189" s="3"/>
      <c r="AR189" s="3"/>
      <c r="AS189" s="3"/>
      <c r="AT189" s="3"/>
      <c r="AU189" s="3"/>
      <c r="AV189" s="3"/>
      <c r="AW189" s="3"/>
      <c r="AX189" s="3"/>
      <c r="AY189" s="3"/>
      <c r="AZ189" s="3"/>
      <c r="BA189" s="3"/>
    </row>
    <row r="190">
      <c r="A190" s="3"/>
      <c r="B190" s="43"/>
      <c r="C190" s="43"/>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51"/>
      <c r="AD190" s="51"/>
      <c r="AE190" s="51"/>
      <c r="AF190" s="51"/>
      <c r="AG190" s="51"/>
      <c r="AH190" s="3"/>
      <c r="AI190" s="3"/>
      <c r="AJ190" s="3"/>
      <c r="AK190" s="3"/>
      <c r="AL190" s="3"/>
      <c r="AM190" s="3"/>
      <c r="AN190" s="3"/>
      <c r="AO190" s="3"/>
      <c r="AP190" s="3"/>
      <c r="AQ190" s="3"/>
      <c r="AR190" s="3"/>
      <c r="AS190" s="3"/>
      <c r="AT190" s="3"/>
      <c r="AU190" s="3"/>
      <c r="AV190" s="3"/>
      <c r="AW190" s="3"/>
      <c r="AX190" s="3"/>
      <c r="AY190" s="3"/>
      <c r="AZ190" s="3"/>
      <c r="BA190" s="3"/>
    </row>
    <row r="191">
      <c r="A191" s="3"/>
      <c r="B191" s="43"/>
      <c r="C191" s="43"/>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51"/>
      <c r="AD191" s="51"/>
      <c r="AE191" s="51"/>
      <c r="AF191" s="51"/>
      <c r="AG191" s="51"/>
      <c r="AH191" s="3"/>
      <c r="AI191" s="3"/>
      <c r="AJ191" s="3"/>
      <c r="AK191" s="3"/>
      <c r="AL191" s="3"/>
      <c r="AM191" s="3"/>
      <c r="AN191" s="3"/>
      <c r="AO191" s="3"/>
      <c r="AP191" s="3"/>
      <c r="AQ191" s="3"/>
      <c r="AR191" s="3"/>
      <c r="AS191" s="3"/>
      <c r="AT191" s="3"/>
      <c r="AU191" s="3"/>
      <c r="AV191" s="3"/>
      <c r="AW191" s="3"/>
      <c r="AX191" s="3"/>
      <c r="AY191" s="3"/>
      <c r="AZ191" s="3"/>
      <c r="BA191" s="3"/>
    </row>
    <row r="192">
      <c r="A192" s="3"/>
      <c r="B192" s="43"/>
      <c r="C192" s="43"/>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51"/>
      <c r="AD192" s="51"/>
      <c r="AE192" s="51"/>
      <c r="AF192" s="51"/>
      <c r="AG192" s="51"/>
      <c r="AH192" s="3"/>
      <c r="AI192" s="3"/>
      <c r="AJ192" s="3"/>
      <c r="AK192" s="3"/>
      <c r="AL192" s="3"/>
      <c r="AM192" s="3"/>
      <c r="AN192" s="3"/>
      <c r="AO192" s="3"/>
      <c r="AP192" s="3"/>
      <c r="AQ192" s="3"/>
      <c r="AR192" s="3"/>
      <c r="AS192" s="3"/>
      <c r="AT192" s="3"/>
      <c r="AU192" s="3"/>
      <c r="AV192" s="3"/>
      <c r="AW192" s="3"/>
      <c r="AX192" s="3"/>
      <c r="AY192" s="3"/>
      <c r="AZ192" s="3"/>
      <c r="BA192" s="3"/>
    </row>
    <row r="193">
      <c r="A193" s="3"/>
      <c r="B193" s="43"/>
      <c r="C193" s="43"/>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51"/>
      <c r="AD193" s="51"/>
      <c r="AE193" s="51"/>
      <c r="AF193" s="51"/>
      <c r="AG193" s="51"/>
      <c r="AH193" s="3"/>
      <c r="AI193" s="3"/>
      <c r="AJ193" s="3"/>
      <c r="AK193" s="3"/>
      <c r="AL193" s="3"/>
      <c r="AM193" s="3"/>
      <c r="AN193" s="3"/>
      <c r="AO193" s="3"/>
      <c r="AP193" s="3"/>
      <c r="AQ193" s="3"/>
      <c r="AR193" s="3"/>
      <c r="AS193" s="3"/>
      <c r="AT193" s="3"/>
      <c r="AU193" s="3"/>
      <c r="AV193" s="3"/>
      <c r="AW193" s="3"/>
      <c r="AX193" s="3"/>
      <c r="AY193" s="3"/>
      <c r="AZ193" s="3"/>
      <c r="BA193" s="3"/>
    </row>
    <row r="194">
      <c r="A194" s="3"/>
      <c r="B194" s="43"/>
      <c r="C194" s="43"/>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51"/>
      <c r="AD194" s="51"/>
      <c r="AE194" s="51"/>
      <c r="AF194" s="51"/>
      <c r="AG194" s="51"/>
      <c r="AH194" s="3"/>
      <c r="AI194" s="3"/>
      <c r="AJ194" s="3"/>
      <c r="AK194" s="3"/>
      <c r="AL194" s="3"/>
      <c r="AM194" s="3"/>
      <c r="AN194" s="3"/>
      <c r="AO194" s="3"/>
      <c r="AP194" s="3"/>
      <c r="AQ194" s="3"/>
      <c r="AR194" s="3"/>
      <c r="AS194" s="3"/>
      <c r="AT194" s="3"/>
      <c r="AU194" s="3"/>
      <c r="AV194" s="3"/>
      <c r="AW194" s="3"/>
      <c r="AX194" s="3"/>
      <c r="AY194" s="3"/>
      <c r="AZ194" s="3"/>
      <c r="BA194" s="3"/>
    </row>
    <row r="195">
      <c r="A195" s="3"/>
      <c r="B195" s="43"/>
      <c r="C195" s="43"/>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51"/>
      <c r="AD195" s="51"/>
      <c r="AE195" s="51"/>
      <c r="AF195" s="51"/>
      <c r="AG195" s="51"/>
      <c r="AH195" s="3"/>
      <c r="AI195" s="3"/>
      <c r="AJ195" s="3"/>
      <c r="AK195" s="3"/>
      <c r="AL195" s="3"/>
      <c r="AM195" s="3"/>
      <c r="AN195" s="3"/>
      <c r="AO195" s="3"/>
      <c r="AP195" s="3"/>
      <c r="AQ195" s="3"/>
      <c r="AR195" s="3"/>
      <c r="AS195" s="3"/>
      <c r="AT195" s="3"/>
      <c r="AU195" s="3"/>
      <c r="AV195" s="3"/>
      <c r="AW195" s="3"/>
      <c r="AX195" s="3"/>
      <c r="AY195" s="3"/>
      <c r="AZ195" s="3"/>
      <c r="BA195" s="3"/>
    </row>
    <row r="196">
      <c r="A196" s="3"/>
      <c r="B196" s="43"/>
      <c r="C196" s="43"/>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51"/>
      <c r="AD196" s="51"/>
      <c r="AE196" s="51"/>
      <c r="AF196" s="51"/>
      <c r="AG196" s="51"/>
      <c r="AH196" s="3"/>
      <c r="AI196" s="3"/>
      <c r="AJ196" s="3"/>
      <c r="AK196" s="3"/>
      <c r="AL196" s="3"/>
      <c r="AM196" s="3"/>
      <c r="AN196" s="3"/>
      <c r="AO196" s="3"/>
      <c r="AP196" s="3"/>
      <c r="AQ196" s="3"/>
      <c r="AR196" s="3"/>
      <c r="AS196" s="3"/>
      <c r="AT196" s="3"/>
      <c r="AU196" s="3"/>
      <c r="AV196" s="3"/>
      <c r="AW196" s="3"/>
      <c r="AX196" s="3"/>
      <c r="AY196" s="3"/>
      <c r="AZ196" s="3"/>
      <c r="BA196" s="3"/>
    </row>
    <row r="197">
      <c r="A197" s="3"/>
      <c r="B197" s="43"/>
      <c r="C197" s="43"/>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51"/>
      <c r="AD197" s="51"/>
      <c r="AE197" s="51"/>
      <c r="AF197" s="51"/>
      <c r="AG197" s="51"/>
      <c r="AH197" s="3"/>
      <c r="AI197" s="3"/>
      <c r="AJ197" s="3"/>
      <c r="AK197" s="3"/>
      <c r="AL197" s="3"/>
      <c r="AM197" s="3"/>
      <c r="AN197" s="3"/>
      <c r="AO197" s="3"/>
      <c r="AP197" s="3"/>
      <c r="AQ197" s="3"/>
      <c r="AR197" s="3"/>
      <c r="AS197" s="3"/>
      <c r="AT197" s="3"/>
      <c r="AU197" s="3"/>
      <c r="AV197" s="3"/>
      <c r="AW197" s="3"/>
      <c r="AX197" s="3"/>
      <c r="AY197" s="3"/>
      <c r="AZ197" s="3"/>
      <c r="BA197" s="3"/>
    </row>
    <row r="198">
      <c r="A198" s="3"/>
      <c r="B198" s="43"/>
      <c r="C198" s="43"/>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51"/>
      <c r="AD198" s="51"/>
      <c r="AE198" s="51"/>
      <c r="AF198" s="51"/>
      <c r="AG198" s="51"/>
      <c r="AH198" s="3"/>
      <c r="AI198" s="3"/>
      <c r="AJ198" s="3"/>
      <c r="AK198" s="3"/>
      <c r="AL198" s="3"/>
      <c r="AM198" s="3"/>
      <c r="AN198" s="3"/>
      <c r="AO198" s="3"/>
      <c r="AP198" s="3"/>
      <c r="AQ198" s="3"/>
      <c r="AR198" s="3"/>
      <c r="AS198" s="3"/>
      <c r="AT198" s="3"/>
      <c r="AU198" s="3"/>
      <c r="AV198" s="3"/>
      <c r="AW198" s="3"/>
      <c r="AX198" s="3"/>
      <c r="AY198" s="3"/>
      <c r="AZ198" s="3"/>
      <c r="BA198" s="3"/>
    </row>
    <row r="199">
      <c r="A199" s="3"/>
      <c r="B199" s="43"/>
      <c r="C199" s="43"/>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51"/>
      <c r="AD199" s="51"/>
      <c r="AE199" s="51"/>
      <c r="AF199" s="51"/>
      <c r="AG199" s="51"/>
      <c r="AH199" s="3"/>
      <c r="AI199" s="3"/>
      <c r="AJ199" s="3"/>
      <c r="AK199" s="3"/>
      <c r="AL199" s="3"/>
      <c r="AM199" s="3"/>
      <c r="AN199" s="3"/>
      <c r="AO199" s="3"/>
      <c r="AP199" s="3"/>
      <c r="AQ199" s="3"/>
      <c r="AR199" s="3"/>
      <c r="AS199" s="3"/>
      <c r="AT199" s="3"/>
      <c r="AU199" s="3"/>
      <c r="AV199" s="3"/>
      <c r="AW199" s="3"/>
      <c r="AX199" s="3"/>
      <c r="AY199" s="3"/>
      <c r="AZ199" s="3"/>
      <c r="BA199" s="3"/>
    </row>
    <row r="200">
      <c r="A200" s="3"/>
      <c r="B200" s="43"/>
      <c r="C200" s="43"/>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51"/>
      <c r="AD200" s="51"/>
      <c r="AE200" s="51"/>
      <c r="AF200" s="51"/>
      <c r="AG200" s="51"/>
      <c r="AH200" s="3"/>
      <c r="AI200" s="3"/>
      <c r="AJ200" s="3"/>
      <c r="AK200" s="3"/>
      <c r="AL200" s="3"/>
      <c r="AM200" s="3"/>
      <c r="AN200" s="3"/>
      <c r="AO200" s="3"/>
      <c r="AP200" s="3"/>
      <c r="AQ200" s="3"/>
      <c r="AR200" s="3"/>
      <c r="AS200" s="3"/>
      <c r="AT200" s="3"/>
      <c r="AU200" s="3"/>
      <c r="AV200" s="3"/>
      <c r="AW200" s="3"/>
      <c r="AX200" s="3"/>
      <c r="AY200" s="3"/>
      <c r="AZ200" s="3"/>
      <c r="BA200" s="3"/>
    </row>
    <row r="201">
      <c r="A201" s="3"/>
      <c r="B201" s="43"/>
      <c r="C201" s="43"/>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51"/>
      <c r="AD201" s="51"/>
      <c r="AE201" s="51"/>
      <c r="AF201" s="51"/>
      <c r="AG201" s="51"/>
      <c r="AH201" s="3"/>
      <c r="AI201" s="3"/>
      <c r="AJ201" s="3"/>
      <c r="AK201" s="3"/>
      <c r="AL201" s="3"/>
      <c r="AM201" s="3"/>
      <c r="AN201" s="3"/>
      <c r="AO201" s="3"/>
      <c r="AP201" s="3"/>
      <c r="AQ201" s="3"/>
      <c r="AR201" s="3"/>
      <c r="AS201" s="3"/>
      <c r="AT201" s="3"/>
      <c r="AU201" s="3"/>
      <c r="AV201" s="3"/>
      <c r="AW201" s="3"/>
      <c r="AX201" s="3"/>
      <c r="AY201" s="3"/>
      <c r="AZ201" s="3"/>
      <c r="BA201" s="3"/>
    </row>
    <row r="202">
      <c r="A202" s="3"/>
      <c r="B202" s="43"/>
      <c r="C202" s="43"/>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51"/>
      <c r="AD202" s="51"/>
      <c r="AE202" s="51"/>
      <c r="AF202" s="51"/>
      <c r="AG202" s="51"/>
      <c r="AH202" s="3"/>
      <c r="AI202" s="3"/>
      <c r="AJ202" s="3"/>
      <c r="AK202" s="3"/>
      <c r="AL202" s="3"/>
      <c r="AM202" s="3"/>
      <c r="AN202" s="3"/>
      <c r="AO202" s="3"/>
      <c r="AP202" s="3"/>
      <c r="AQ202" s="3"/>
      <c r="AR202" s="3"/>
      <c r="AS202" s="3"/>
      <c r="AT202" s="3"/>
      <c r="AU202" s="3"/>
      <c r="AV202" s="3"/>
      <c r="AW202" s="3"/>
      <c r="AX202" s="3"/>
      <c r="AY202" s="3"/>
      <c r="AZ202" s="3"/>
      <c r="BA202" s="3"/>
    </row>
    <row r="203">
      <c r="A203" s="3"/>
      <c r="B203" s="43"/>
      <c r="C203" s="43"/>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51"/>
      <c r="AD203" s="51"/>
      <c r="AE203" s="51"/>
      <c r="AF203" s="51"/>
      <c r="AG203" s="51"/>
      <c r="AH203" s="3"/>
      <c r="AI203" s="3"/>
      <c r="AJ203" s="3"/>
      <c r="AK203" s="3"/>
      <c r="AL203" s="3"/>
      <c r="AM203" s="3"/>
      <c r="AN203" s="3"/>
      <c r="AO203" s="3"/>
      <c r="AP203" s="3"/>
      <c r="AQ203" s="3"/>
      <c r="AR203" s="3"/>
      <c r="AS203" s="3"/>
      <c r="AT203" s="3"/>
      <c r="AU203" s="3"/>
      <c r="AV203" s="3"/>
      <c r="AW203" s="3"/>
      <c r="AX203" s="3"/>
      <c r="AY203" s="3"/>
      <c r="AZ203" s="3"/>
      <c r="BA203" s="3"/>
    </row>
    <row r="204">
      <c r="A204" s="3"/>
      <c r="B204" s="43"/>
      <c r="C204" s="43"/>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51"/>
      <c r="AD204" s="51"/>
      <c r="AE204" s="51"/>
      <c r="AF204" s="51"/>
      <c r="AG204" s="51"/>
      <c r="AH204" s="3"/>
      <c r="AI204" s="3"/>
      <c r="AJ204" s="3"/>
      <c r="AK204" s="3"/>
      <c r="AL204" s="3"/>
      <c r="AM204" s="3"/>
      <c r="AN204" s="3"/>
      <c r="AO204" s="3"/>
      <c r="AP204" s="3"/>
      <c r="AQ204" s="3"/>
      <c r="AR204" s="3"/>
      <c r="AS204" s="3"/>
      <c r="AT204" s="3"/>
      <c r="AU204" s="3"/>
      <c r="AV204" s="3"/>
      <c r="AW204" s="3"/>
      <c r="AX204" s="3"/>
      <c r="AY204" s="3"/>
      <c r="AZ204" s="3"/>
      <c r="BA204" s="3"/>
    </row>
    <row r="205">
      <c r="A205" s="3"/>
      <c r="B205" s="43"/>
      <c r="C205" s="43"/>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51"/>
      <c r="AD205" s="51"/>
      <c r="AE205" s="51"/>
      <c r="AF205" s="51"/>
      <c r="AG205" s="51"/>
      <c r="AH205" s="3"/>
      <c r="AI205" s="3"/>
      <c r="AJ205" s="3"/>
      <c r="AK205" s="3"/>
      <c r="AL205" s="3"/>
      <c r="AM205" s="3"/>
      <c r="AN205" s="3"/>
      <c r="AO205" s="3"/>
      <c r="AP205" s="3"/>
      <c r="AQ205" s="3"/>
      <c r="AR205" s="3"/>
      <c r="AS205" s="3"/>
      <c r="AT205" s="3"/>
      <c r="AU205" s="3"/>
      <c r="AV205" s="3"/>
      <c r="AW205" s="3"/>
      <c r="AX205" s="3"/>
      <c r="AY205" s="3"/>
      <c r="AZ205" s="3"/>
      <c r="BA205" s="3"/>
    </row>
    <row r="206">
      <c r="A206" s="3"/>
      <c r="B206" s="43"/>
      <c r="C206" s="43"/>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51"/>
      <c r="AD206" s="51"/>
      <c r="AE206" s="51"/>
      <c r="AF206" s="51"/>
      <c r="AG206" s="51"/>
      <c r="AH206" s="3"/>
      <c r="AI206" s="3"/>
      <c r="AJ206" s="3"/>
      <c r="AK206" s="3"/>
      <c r="AL206" s="3"/>
      <c r="AM206" s="3"/>
      <c r="AN206" s="3"/>
      <c r="AO206" s="3"/>
      <c r="AP206" s="3"/>
      <c r="AQ206" s="3"/>
      <c r="AR206" s="3"/>
      <c r="AS206" s="3"/>
      <c r="AT206" s="3"/>
      <c r="AU206" s="3"/>
      <c r="AV206" s="3"/>
      <c r="AW206" s="3"/>
      <c r="AX206" s="3"/>
      <c r="AY206" s="3"/>
      <c r="AZ206" s="3"/>
      <c r="BA206" s="3"/>
    </row>
    <row r="207">
      <c r="A207" s="3"/>
      <c r="B207" s="43"/>
      <c r="C207" s="43"/>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51"/>
      <c r="AD207" s="51"/>
      <c r="AE207" s="51"/>
      <c r="AF207" s="51"/>
      <c r="AG207" s="51"/>
      <c r="AH207" s="3"/>
      <c r="AI207" s="3"/>
      <c r="AJ207" s="3"/>
      <c r="AK207" s="3"/>
      <c r="AL207" s="3"/>
      <c r="AM207" s="3"/>
      <c r="AN207" s="3"/>
      <c r="AO207" s="3"/>
      <c r="AP207" s="3"/>
      <c r="AQ207" s="3"/>
      <c r="AR207" s="3"/>
      <c r="AS207" s="3"/>
      <c r="AT207" s="3"/>
      <c r="AU207" s="3"/>
      <c r="AV207" s="3"/>
      <c r="AW207" s="3"/>
      <c r="AX207" s="3"/>
      <c r="AY207" s="3"/>
      <c r="AZ207" s="3"/>
      <c r="BA207" s="3"/>
    </row>
    <row r="208">
      <c r="A208" s="3"/>
      <c r="B208" s="43"/>
      <c r="C208" s="43"/>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51"/>
      <c r="AD208" s="51"/>
      <c r="AE208" s="51"/>
      <c r="AF208" s="51"/>
      <c r="AG208" s="51"/>
      <c r="AH208" s="3"/>
      <c r="AI208" s="3"/>
      <c r="AJ208" s="3"/>
      <c r="AK208" s="3"/>
      <c r="AL208" s="3"/>
      <c r="AM208" s="3"/>
      <c r="AN208" s="3"/>
      <c r="AO208" s="3"/>
      <c r="AP208" s="3"/>
      <c r="AQ208" s="3"/>
      <c r="AR208" s="3"/>
      <c r="AS208" s="3"/>
      <c r="AT208" s="3"/>
      <c r="AU208" s="3"/>
      <c r="AV208" s="3"/>
      <c r="AW208" s="3"/>
      <c r="AX208" s="3"/>
      <c r="AY208" s="3"/>
      <c r="AZ208" s="3"/>
      <c r="BA208" s="3"/>
    </row>
    <row r="209">
      <c r="A209" s="3"/>
      <c r="B209" s="43"/>
      <c r="C209" s="43"/>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51"/>
      <c r="AD209" s="51"/>
      <c r="AE209" s="51"/>
      <c r="AF209" s="51"/>
      <c r="AG209" s="51"/>
      <c r="AH209" s="3"/>
      <c r="AI209" s="3"/>
      <c r="AJ209" s="3"/>
      <c r="AK209" s="3"/>
      <c r="AL209" s="3"/>
      <c r="AM209" s="3"/>
      <c r="AN209" s="3"/>
      <c r="AO209" s="3"/>
      <c r="AP209" s="3"/>
      <c r="AQ209" s="3"/>
      <c r="AR209" s="3"/>
      <c r="AS209" s="3"/>
      <c r="AT209" s="3"/>
      <c r="AU209" s="3"/>
      <c r="AV209" s="3"/>
      <c r="AW209" s="3"/>
      <c r="AX209" s="3"/>
      <c r="AY209" s="3"/>
      <c r="AZ209" s="3"/>
      <c r="BA209" s="3"/>
    </row>
    <row r="210">
      <c r="A210" s="3"/>
      <c r="B210" s="43"/>
      <c r="C210" s="43"/>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51"/>
      <c r="AD210" s="51"/>
      <c r="AE210" s="51"/>
      <c r="AF210" s="51"/>
      <c r="AG210" s="51"/>
      <c r="AH210" s="3"/>
      <c r="AI210" s="3"/>
      <c r="AJ210" s="3"/>
      <c r="AK210" s="3"/>
      <c r="AL210" s="3"/>
      <c r="AM210" s="3"/>
      <c r="AN210" s="3"/>
      <c r="AO210" s="3"/>
      <c r="AP210" s="3"/>
      <c r="AQ210" s="3"/>
      <c r="AR210" s="3"/>
      <c r="AS210" s="3"/>
      <c r="AT210" s="3"/>
      <c r="AU210" s="3"/>
      <c r="AV210" s="3"/>
      <c r="AW210" s="3"/>
      <c r="AX210" s="3"/>
      <c r="AY210" s="3"/>
      <c r="AZ210" s="3"/>
      <c r="BA210" s="3"/>
    </row>
    <row r="211">
      <c r="A211" s="3"/>
      <c r="B211" s="43"/>
      <c r="C211" s="43"/>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51"/>
      <c r="AD211" s="51"/>
      <c r="AE211" s="51"/>
      <c r="AF211" s="51"/>
      <c r="AG211" s="51"/>
      <c r="AH211" s="3"/>
      <c r="AI211" s="3"/>
      <c r="AJ211" s="3"/>
      <c r="AK211" s="3"/>
      <c r="AL211" s="3"/>
      <c r="AM211" s="3"/>
      <c r="AN211" s="3"/>
      <c r="AO211" s="3"/>
      <c r="AP211" s="3"/>
      <c r="AQ211" s="3"/>
      <c r="AR211" s="3"/>
      <c r="AS211" s="3"/>
      <c r="AT211" s="3"/>
      <c r="AU211" s="3"/>
      <c r="AV211" s="3"/>
      <c r="AW211" s="3"/>
      <c r="AX211" s="3"/>
      <c r="AY211" s="3"/>
      <c r="AZ211" s="3"/>
      <c r="BA211" s="3"/>
    </row>
    <row r="212">
      <c r="A212" s="3"/>
      <c r="B212" s="43"/>
      <c r="C212" s="43"/>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51"/>
      <c r="AD212" s="51"/>
      <c r="AE212" s="51"/>
      <c r="AF212" s="51"/>
      <c r="AG212" s="51"/>
      <c r="AH212" s="3"/>
      <c r="AI212" s="3"/>
      <c r="AJ212" s="3"/>
      <c r="AK212" s="3"/>
      <c r="AL212" s="3"/>
      <c r="AM212" s="3"/>
      <c r="AN212" s="3"/>
      <c r="AO212" s="3"/>
      <c r="AP212" s="3"/>
      <c r="AQ212" s="3"/>
      <c r="AR212" s="3"/>
      <c r="AS212" s="3"/>
      <c r="AT212" s="3"/>
      <c r="AU212" s="3"/>
      <c r="AV212" s="3"/>
      <c r="AW212" s="3"/>
      <c r="AX212" s="3"/>
      <c r="AY212" s="3"/>
      <c r="AZ212" s="3"/>
      <c r="BA212" s="3"/>
    </row>
    <row r="213">
      <c r="A213" s="3"/>
      <c r="B213" s="43"/>
      <c r="C213" s="43"/>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51"/>
      <c r="AD213" s="51"/>
      <c r="AE213" s="51"/>
      <c r="AF213" s="51"/>
      <c r="AG213" s="51"/>
      <c r="AH213" s="3"/>
      <c r="AI213" s="3"/>
      <c r="AJ213" s="3"/>
      <c r="AK213" s="3"/>
      <c r="AL213" s="3"/>
      <c r="AM213" s="3"/>
      <c r="AN213" s="3"/>
      <c r="AO213" s="3"/>
      <c r="AP213" s="3"/>
      <c r="AQ213" s="3"/>
      <c r="AR213" s="3"/>
      <c r="AS213" s="3"/>
      <c r="AT213" s="3"/>
      <c r="AU213" s="3"/>
      <c r="AV213" s="3"/>
      <c r="AW213" s="3"/>
      <c r="AX213" s="3"/>
      <c r="AY213" s="3"/>
      <c r="AZ213" s="3"/>
      <c r="BA213" s="3"/>
    </row>
    <row r="214">
      <c r="A214" s="3"/>
      <c r="B214" s="43"/>
      <c r="C214" s="43"/>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51"/>
      <c r="AD214" s="51"/>
      <c r="AE214" s="51"/>
      <c r="AF214" s="51"/>
      <c r="AG214" s="51"/>
      <c r="AH214" s="3"/>
      <c r="AI214" s="3"/>
      <c r="AJ214" s="3"/>
      <c r="AK214" s="3"/>
      <c r="AL214" s="3"/>
      <c r="AM214" s="3"/>
      <c r="AN214" s="3"/>
      <c r="AO214" s="3"/>
      <c r="AP214" s="3"/>
      <c r="AQ214" s="3"/>
      <c r="AR214" s="3"/>
      <c r="AS214" s="3"/>
      <c r="AT214" s="3"/>
      <c r="AU214" s="3"/>
      <c r="AV214" s="3"/>
      <c r="AW214" s="3"/>
      <c r="AX214" s="3"/>
      <c r="AY214" s="3"/>
      <c r="AZ214" s="3"/>
      <c r="BA214" s="3"/>
    </row>
    <row r="215">
      <c r="A215" s="3"/>
      <c r="B215" s="43"/>
      <c r="C215" s="43"/>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51"/>
      <c r="AD215" s="51"/>
      <c r="AE215" s="51"/>
      <c r="AF215" s="51"/>
      <c r="AG215" s="51"/>
      <c r="AH215" s="3"/>
      <c r="AI215" s="3"/>
      <c r="AJ215" s="3"/>
      <c r="AK215" s="3"/>
      <c r="AL215" s="3"/>
      <c r="AM215" s="3"/>
      <c r="AN215" s="3"/>
      <c r="AO215" s="3"/>
      <c r="AP215" s="3"/>
      <c r="AQ215" s="3"/>
      <c r="AR215" s="3"/>
      <c r="AS215" s="3"/>
      <c r="AT215" s="3"/>
      <c r="AU215" s="3"/>
      <c r="AV215" s="3"/>
      <c r="AW215" s="3"/>
      <c r="AX215" s="3"/>
      <c r="AY215" s="3"/>
      <c r="AZ215" s="3"/>
      <c r="BA215" s="3"/>
    </row>
    <row r="216">
      <c r="A216" s="3"/>
      <c r="B216" s="43"/>
      <c r="C216" s="43"/>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51"/>
      <c r="AD216" s="51"/>
      <c r="AE216" s="51"/>
      <c r="AF216" s="51"/>
      <c r="AG216" s="51"/>
      <c r="AH216" s="3"/>
      <c r="AI216" s="3"/>
      <c r="AJ216" s="3"/>
      <c r="AK216" s="3"/>
      <c r="AL216" s="3"/>
      <c r="AM216" s="3"/>
      <c r="AN216" s="3"/>
      <c r="AO216" s="3"/>
      <c r="AP216" s="3"/>
      <c r="AQ216" s="3"/>
      <c r="AR216" s="3"/>
      <c r="AS216" s="3"/>
      <c r="AT216" s="3"/>
      <c r="AU216" s="3"/>
      <c r="AV216" s="3"/>
      <c r="AW216" s="3"/>
      <c r="AX216" s="3"/>
      <c r="AY216" s="3"/>
      <c r="AZ216" s="3"/>
      <c r="BA216" s="3"/>
    </row>
    <row r="217">
      <c r="A217" s="3"/>
      <c r="B217" s="43"/>
      <c r="C217" s="43"/>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51"/>
      <c r="AD217" s="51"/>
      <c r="AE217" s="51"/>
      <c r="AF217" s="51"/>
      <c r="AG217" s="51"/>
      <c r="AH217" s="3"/>
      <c r="AI217" s="3"/>
      <c r="AJ217" s="3"/>
      <c r="AK217" s="3"/>
      <c r="AL217" s="3"/>
      <c r="AM217" s="3"/>
      <c r="AN217" s="3"/>
      <c r="AO217" s="3"/>
      <c r="AP217" s="3"/>
      <c r="AQ217" s="3"/>
      <c r="AR217" s="3"/>
      <c r="AS217" s="3"/>
      <c r="AT217" s="3"/>
      <c r="AU217" s="3"/>
      <c r="AV217" s="3"/>
      <c r="AW217" s="3"/>
      <c r="AX217" s="3"/>
      <c r="AY217" s="3"/>
      <c r="AZ217" s="3"/>
      <c r="BA217" s="3"/>
    </row>
    <row r="218">
      <c r="A218" s="3"/>
      <c r="B218" s="43"/>
      <c r="C218" s="43"/>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51"/>
      <c r="AD218" s="51"/>
      <c r="AE218" s="51"/>
      <c r="AF218" s="51"/>
      <c r="AG218" s="51"/>
      <c r="AH218" s="3"/>
      <c r="AI218" s="3"/>
      <c r="AJ218" s="3"/>
      <c r="AK218" s="3"/>
      <c r="AL218" s="3"/>
      <c r="AM218" s="3"/>
      <c r="AN218" s="3"/>
      <c r="AO218" s="3"/>
      <c r="AP218" s="3"/>
      <c r="AQ218" s="3"/>
      <c r="AR218" s="3"/>
      <c r="AS218" s="3"/>
      <c r="AT218" s="3"/>
      <c r="AU218" s="3"/>
      <c r="AV218" s="3"/>
      <c r="AW218" s="3"/>
      <c r="AX218" s="3"/>
      <c r="AY218" s="3"/>
      <c r="AZ218" s="3"/>
      <c r="BA218" s="3"/>
    </row>
    <row r="219">
      <c r="A219" s="3"/>
      <c r="B219" s="43"/>
      <c r="C219" s="43"/>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51"/>
      <c r="AD219" s="51"/>
      <c r="AE219" s="51"/>
      <c r="AF219" s="51"/>
      <c r="AG219" s="51"/>
      <c r="AH219" s="3"/>
      <c r="AI219" s="3"/>
      <c r="AJ219" s="3"/>
      <c r="AK219" s="3"/>
      <c r="AL219" s="3"/>
      <c r="AM219" s="3"/>
      <c r="AN219" s="3"/>
      <c r="AO219" s="3"/>
      <c r="AP219" s="3"/>
      <c r="AQ219" s="3"/>
      <c r="AR219" s="3"/>
      <c r="AS219" s="3"/>
      <c r="AT219" s="3"/>
      <c r="AU219" s="3"/>
      <c r="AV219" s="3"/>
      <c r="AW219" s="3"/>
      <c r="AX219" s="3"/>
      <c r="AY219" s="3"/>
      <c r="AZ219" s="3"/>
      <c r="BA219" s="3"/>
    </row>
    <row r="220">
      <c r="A220" s="3"/>
      <c r="B220" s="43"/>
      <c r="C220" s="43"/>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51"/>
      <c r="AD220" s="51"/>
      <c r="AE220" s="51"/>
      <c r="AF220" s="51"/>
      <c r="AG220" s="51"/>
      <c r="AH220" s="3"/>
      <c r="AI220" s="3"/>
      <c r="AJ220" s="3"/>
      <c r="AK220" s="3"/>
      <c r="AL220" s="3"/>
      <c r="AM220" s="3"/>
      <c r="AN220" s="3"/>
      <c r="AO220" s="3"/>
      <c r="AP220" s="3"/>
      <c r="AQ220" s="3"/>
      <c r="AR220" s="3"/>
      <c r="AS220" s="3"/>
      <c r="AT220" s="3"/>
      <c r="AU220" s="3"/>
      <c r="AV220" s="3"/>
      <c r="AW220" s="3"/>
      <c r="AX220" s="3"/>
      <c r="AY220" s="3"/>
      <c r="AZ220" s="3"/>
      <c r="BA220" s="3"/>
    </row>
    <row r="221">
      <c r="A221" s="3"/>
      <c r="B221" s="43"/>
      <c r="C221" s="43"/>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51"/>
      <c r="AD221" s="51"/>
      <c r="AE221" s="51"/>
      <c r="AF221" s="51"/>
      <c r="AG221" s="51"/>
      <c r="AH221" s="3"/>
      <c r="AI221" s="3"/>
      <c r="AJ221" s="3"/>
      <c r="AK221" s="3"/>
      <c r="AL221" s="3"/>
      <c r="AM221" s="3"/>
      <c r="AN221" s="3"/>
      <c r="AO221" s="3"/>
      <c r="AP221" s="3"/>
      <c r="AQ221" s="3"/>
      <c r="AR221" s="3"/>
      <c r="AS221" s="3"/>
      <c r="AT221" s="3"/>
      <c r="AU221" s="3"/>
      <c r="AV221" s="3"/>
      <c r="AW221" s="3"/>
      <c r="AX221" s="3"/>
      <c r="AY221" s="3"/>
      <c r="AZ221" s="3"/>
      <c r="BA221" s="3"/>
    </row>
    <row r="222">
      <c r="A222" s="3"/>
      <c r="B222" s="43"/>
      <c r="C222" s="43"/>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51"/>
      <c r="AD222" s="51"/>
      <c r="AE222" s="51"/>
      <c r="AF222" s="51"/>
      <c r="AG222" s="51"/>
      <c r="AH222" s="3"/>
      <c r="AI222" s="3"/>
      <c r="AJ222" s="3"/>
      <c r="AK222" s="3"/>
      <c r="AL222" s="3"/>
      <c r="AM222" s="3"/>
      <c r="AN222" s="3"/>
      <c r="AO222" s="3"/>
      <c r="AP222" s="3"/>
      <c r="AQ222" s="3"/>
      <c r="AR222" s="3"/>
      <c r="AS222" s="3"/>
      <c r="AT222" s="3"/>
      <c r="AU222" s="3"/>
      <c r="AV222" s="3"/>
      <c r="AW222" s="3"/>
      <c r="AX222" s="3"/>
      <c r="AY222" s="3"/>
      <c r="AZ222" s="3"/>
      <c r="BA222" s="3"/>
    </row>
    <row r="223">
      <c r="A223" s="3"/>
      <c r="B223" s="43"/>
      <c r="C223" s="43"/>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51"/>
      <c r="AD223" s="51"/>
      <c r="AE223" s="51"/>
      <c r="AF223" s="51"/>
      <c r="AG223" s="51"/>
      <c r="AH223" s="3"/>
      <c r="AI223" s="3"/>
      <c r="AJ223" s="3"/>
      <c r="AK223" s="3"/>
      <c r="AL223" s="3"/>
      <c r="AM223" s="3"/>
      <c r="AN223" s="3"/>
      <c r="AO223" s="3"/>
      <c r="AP223" s="3"/>
      <c r="AQ223" s="3"/>
      <c r="AR223" s="3"/>
      <c r="AS223" s="3"/>
      <c r="AT223" s="3"/>
      <c r="AU223" s="3"/>
      <c r="AV223" s="3"/>
      <c r="AW223" s="3"/>
      <c r="AX223" s="3"/>
      <c r="AY223" s="3"/>
      <c r="AZ223" s="3"/>
      <c r="BA223" s="3"/>
    </row>
    <row r="224">
      <c r="A224" s="3"/>
      <c r="B224" s="43"/>
      <c r="C224" s="43"/>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51"/>
      <c r="AD224" s="51"/>
      <c r="AE224" s="51"/>
      <c r="AF224" s="51"/>
      <c r="AG224" s="51"/>
      <c r="AH224" s="3"/>
      <c r="AI224" s="3"/>
      <c r="AJ224" s="3"/>
      <c r="AK224" s="3"/>
      <c r="AL224" s="3"/>
      <c r="AM224" s="3"/>
      <c r="AN224" s="3"/>
      <c r="AO224" s="3"/>
      <c r="AP224" s="3"/>
      <c r="AQ224" s="3"/>
      <c r="AR224" s="3"/>
      <c r="AS224" s="3"/>
      <c r="AT224" s="3"/>
      <c r="AU224" s="3"/>
      <c r="AV224" s="3"/>
      <c r="AW224" s="3"/>
      <c r="AX224" s="3"/>
      <c r="AY224" s="3"/>
      <c r="AZ224" s="3"/>
      <c r="BA224" s="3"/>
    </row>
    <row r="225">
      <c r="A225" s="3"/>
      <c r="B225" s="43"/>
      <c r="C225" s="43"/>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51"/>
      <c r="AD225" s="51"/>
      <c r="AE225" s="51"/>
      <c r="AF225" s="51"/>
      <c r="AG225" s="51"/>
      <c r="AH225" s="3"/>
      <c r="AI225" s="3"/>
      <c r="AJ225" s="3"/>
      <c r="AK225" s="3"/>
      <c r="AL225" s="3"/>
      <c r="AM225" s="3"/>
      <c r="AN225" s="3"/>
      <c r="AO225" s="3"/>
      <c r="AP225" s="3"/>
      <c r="AQ225" s="3"/>
      <c r="AR225" s="3"/>
      <c r="AS225" s="3"/>
      <c r="AT225" s="3"/>
      <c r="AU225" s="3"/>
      <c r="AV225" s="3"/>
      <c r="AW225" s="3"/>
      <c r="AX225" s="3"/>
      <c r="AY225" s="3"/>
      <c r="AZ225" s="3"/>
      <c r="BA225" s="3"/>
    </row>
    <row r="226">
      <c r="A226" s="3"/>
      <c r="B226" s="43"/>
      <c r="C226" s="43"/>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51"/>
      <c r="AD226" s="51"/>
      <c r="AE226" s="51"/>
      <c r="AF226" s="51"/>
      <c r="AG226" s="51"/>
      <c r="AH226" s="3"/>
      <c r="AI226" s="3"/>
      <c r="AJ226" s="3"/>
      <c r="AK226" s="3"/>
      <c r="AL226" s="3"/>
      <c r="AM226" s="3"/>
      <c r="AN226" s="3"/>
      <c r="AO226" s="3"/>
      <c r="AP226" s="3"/>
      <c r="AQ226" s="3"/>
      <c r="AR226" s="3"/>
      <c r="AS226" s="3"/>
      <c r="AT226" s="3"/>
      <c r="AU226" s="3"/>
      <c r="AV226" s="3"/>
      <c r="AW226" s="3"/>
      <c r="AX226" s="3"/>
      <c r="AY226" s="3"/>
      <c r="AZ226" s="3"/>
      <c r="BA226" s="3"/>
    </row>
    <row r="227">
      <c r="A227" s="3"/>
      <c r="B227" s="43"/>
      <c r="C227" s="43"/>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51"/>
      <c r="AD227" s="51"/>
      <c r="AE227" s="51"/>
      <c r="AF227" s="51"/>
      <c r="AG227" s="51"/>
      <c r="AH227" s="3"/>
      <c r="AI227" s="3"/>
      <c r="AJ227" s="3"/>
      <c r="AK227" s="3"/>
      <c r="AL227" s="3"/>
      <c r="AM227" s="3"/>
      <c r="AN227" s="3"/>
      <c r="AO227" s="3"/>
      <c r="AP227" s="3"/>
      <c r="AQ227" s="3"/>
      <c r="AR227" s="3"/>
      <c r="AS227" s="3"/>
      <c r="AT227" s="3"/>
      <c r="AU227" s="3"/>
      <c r="AV227" s="3"/>
      <c r="AW227" s="3"/>
      <c r="AX227" s="3"/>
      <c r="AY227" s="3"/>
      <c r="AZ227" s="3"/>
      <c r="BA227" s="3"/>
    </row>
    <row r="228">
      <c r="A228" s="3"/>
      <c r="B228" s="43"/>
      <c r="C228" s="43"/>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51"/>
      <c r="AD228" s="51"/>
      <c r="AE228" s="51"/>
      <c r="AF228" s="51"/>
      <c r="AG228" s="51"/>
      <c r="AH228" s="3"/>
      <c r="AI228" s="3"/>
      <c r="AJ228" s="3"/>
      <c r="AK228" s="3"/>
      <c r="AL228" s="3"/>
      <c r="AM228" s="3"/>
      <c r="AN228" s="3"/>
      <c r="AO228" s="3"/>
      <c r="AP228" s="3"/>
      <c r="AQ228" s="3"/>
      <c r="AR228" s="3"/>
      <c r="AS228" s="3"/>
      <c r="AT228" s="3"/>
      <c r="AU228" s="3"/>
      <c r="AV228" s="3"/>
      <c r="AW228" s="3"/>
      <c r="AX228" s="3"/>
      <c r="AY228" s="3"/>
      <c r="AZ228" s="3"/>
      <c r="BA228" s="3"/>
    </row>
    <row r="229">
      <c r="A229" s="3"/>
      <c r="B229" s="43"/>
      <c r="C229" s="43"/>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51"/>
      <c r="AD229" s="51"/>
      <c r="AE229" s="51"/>
      <c r="AF229" s="51"/>
      <c r="AG229" s="51"/>
      <c r="AH229" s="3"/>
      <c r="AI229" s="3"/>
      <c r="AJ229" s="3"/>
      <c r="AK229" s="3"/>
      <c r="AL229" s="3"/>
      <c r="AM229" s="3"/>
      <c r="AN229" s="3"/>
      <c r="AO229" s="3"/>
      <c r="AP229" s="3"/>
      <c r="AQ229" s="3"/>
      <c r="AR229" s="3"/>
      <c r="AS229" s="3"/>
      <c r="AT229" s="3"/>
      <c r="AU229" s="3"/>
      <c r="AV229" s="3"/>
      <c r="AW229" s="3"/>
      <c r="AX229" s="3"/>
      <c r="AY229" s="3"/>
      <c r="AZ229" s="3"/>
      <c r="BA229" s="3"/>
    </row>
    <row r="230">
      <c r="A230" s="3"/>
      <c r="B230" s="43"/>
      <c r="C230" s="43"/>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51"/>
      <c r="AD230" s="51"/>
      <c r="AE230" s="51"/>
      <c r="AF230" s="51"/>
      <c r="AG230" s="51"/>
      <c r="AH230" s="3"/>
      <c r="AI230" s="3"/>
      <c r="AJ230" s="3"/>
      <c r="AK230" s="3"/>
      <c r="AL230" s="3"/>
      <c r="AM230" s="3"/>
      <c r="AN230" s="3"/>
      <c r="AO230" s="3"/>
      <c r="AP230" s="3"/>
      <c r="AQ230" s="3"/>
      <c r="AR230" s="3"/>
      <c r="AS230" s="3"/>
      <c r="AT230" s="3"/>
      <c r="AU230" s="3"/>
      <c r="AV230" s="3"/>
      <c r="AW230" s="3"/>
      <c r="AX230" s="3"/>
      <c r="AY230" s="3"/>
      <c r="AZ230" s="3"/>
      <c r="BA230" s="3"/>
    </row>
    <row r="231">
      <c r="A231" s="3"/>
      <c r="B231" s="43"/>
      <c r="C231" s="43"/>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51"/>
      <c r="AD231" s="51"/>
      <c r="AE231" s="51"/>
      <c r="AF231" s="51"/>
      <c r="AG231" s="51"/>
      <c r="AH231" s="3"/>
      <c r="AI231" s="3"/>
      <c r="AJ231" s="3"/>
      <c r="AK231" s="3"/>
      <c r="AL231" s="3"/>
      <c r="AM231" s="3"/>
      <c r="AN231" s="3"/>
      <c r="AO231" s="3"/>
      <c r="AP231" s="3"/>
      <c r="AQ231" s="3"/>
      <c r="AR231" s="3"/>
      <c r="AS231" s="3"/>
      <c r="AT231" s="3"/>
      <c r="AU231" s="3"/>
      <c r="AV231" s="3"/>
      <c r="AW231" s="3"/>
      <c r="AX231" s="3"/>
      <c r="AY231" s="3"/>
      <c r="AZ231" s="3"/>
      <c r="BA231" s="3"/>
    </row>
    <row r="232">
      <c r="A232" s="3"/>
      <c r="B232" s="43"/>
      <c r="C232" s="43"/>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51"/>
      <c r="AD232" s="51"/>
      <c r="AE232" s="51"/>
      <c r="AF232" s="51"/>
      <c r="AG232" s="51"/>
      <c r="AH232" s="3"/>
      <c r="AI232" s="3"/>
      <c r="AJ232" s="3"/>
      <c r="AK232" s="3"/>
      <c r="AL232" s="3"/>
      <c r="AM232" s="3"/>
      <c r="AN232" s="3"/>
      <c r="AO232" s="3"/>
      <c r="AP232" s="3"/>
      <c r="AQ232" s="3"/>
      <c r="AR232" s="3"/>
      <c r="AS232" s="3"/>
      <c r="AT232" s="3"/>
      <c r="AU232" s="3"/>
      <c r="AV232" s="3"/>
      <c r="AW232" s="3"/>
      <c r="AX232" s="3"/>
      <c r="AY232" s="3"/>
      <c r="AZ232" s="3"/>
      <c r="BA232" s="3"/>
    </row>
    <row r="233">
      <c r="A233" s="3"/>
      <c r="B233" s="43"/>
      <c r="C233" s="43"/>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51"/>
      <c r="AD233" s="51"/>
      <c r="AE233" s="51"/>
      <c r="AF233" s="51"/>
      <c r="AG233" s="51"/>
      <c r="AH233" s="3"/>
      <c r="AI233" s="3"/>
      <c r="AJ233" s="3"/>
      <c r="AK233" s="3"/>
      <c r="AL233" s="3"/>
      <c r="AM233" s="3"/>
      <c r="AN233" s="3"/>
      <c r="AO233" s="3"/>
      <c r="AP233" s="3"/>
      <c r="AQ233" s="3"/>
      <c r="AR233" s="3"/>
      <c r="AS233" s="3"/>
      <c r="AT233" s="3"/>
      <c r="AU233" s="3"/>
      <c r="AV233" s="3"/>
      <c r="AW233" s="3"/>
      <c r="AX233" s="3"/>
      <c r="AY233" s="3"/>
      <c r="AZ233" s="3"/>
      <c r="BA233" s="3"/>
    </row>
    <row r="234">
      <c r="A234" s="3"/>
      <c r="B234" s="43"/>
      <c r="C234" s="43"/>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51"/>
      <c r="AD234" s="51"/>
      <c r="AE234" s="51"/>
      <c r="AF234" s="51"/>
      <c r="AG234" s="51"/>
      <c r="AH234" s="3"/>
      <c r="AI234" s="3"/>
      <c r="AJ234" s="3"/>
      <c r="AK234" s="3"/>
      <c r="AL234" s="3"/>
      <c r="AM234" s="3"/>
      <c r="AN234" s="3"/>
      <c r="AO234" s="3"/>
      <c r="AP234" s="3"/>
      <c r="AQ234" s="3"/>
      <c r="AR234" s="3"/>
      <c r="AS234" s="3"/>
      <c r="AT234" s="3"/>
      <c r="AU234" s="3"/>
      <c r="AV234" s="3"/>
      <c r="AW234" s="3"/>
      <c r="AX234" s="3"/>
      <c r="AY234" s="3"/>
      <c r="AZ234" s="3"/>
      <c r="BA234" s="3"/>
    </row>
    <row r="235">
      <c r="A235" s="3"/>
      <c r="B235" s="43"/>
      <c r="C235" s="43"/>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51"/>
      <c r="AD235" s="51"/>
      <c r="AE235" s="51"/>
      <c r="AF235" s="51"/>
      <c r="AG235" s="51"/>
      <c r="AH235" s="3"/>
      <c r="AI235" s="3"/>
      <c r="AJ235" s="3"/>
      <c r="AK235" s="3"/>
      <c r="AL235" s="3"/>
      <c r="AM235" s="3"/>
      <c r="AN235" s="3"/>
      <c r="AO235" s="3"/>
      <c r="AP235" s="3"/>
      <c r="AQ235" s="3"/>
      <c r="AR235" s="3"/>
      <c r="AS235" s="3"/>
      <c r="AT235" s="3"/>
      <c r="AU235" s="3"/>
      <c r="AV235" s="3"/>
      <c r="AW235" s="3"/>
      <c r="AX235" s="3"/>
      <c r="AY235" s="3"/>
      <c r="AZ235" s="3"/>
      <c r="BA235" s="3"/>
    </row>
    <row r="236">
      <c r="A236" s="3"/>
      <c r="B236" s="43"/>
      <c r="C236" s="43"/>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51"/>
      <c r="AD236" s="51"/>
      <c r="AE236" s="51"/>
      <c r="AF236" s="51"/>
      <c r="AG236" s="51"/>
      <c r="AH236" s="3"/>
      <c r="AI236" s="3"/>
      <c r="AJ236" s="3"/>
      <c r="AK236" s="3"/>
      <c r="AL236" s="3"/>
      <c r="AM236" s="3"/>
      <c r="AN236" s="3"/>
      <c r="AO236" s="3"/>
      <c r="AP236" s="3"/>
      <c r="AQ236" s="3"/>
      <c r="AR236" s="3"/>
      <c r="AS236" s="3"/>
      <c r="AT236" s="3"/>
      <c r="AU236" s="3"/>
      <c r="AV236" s="3"/>
      <c r="AW236" s="3"/>
      <c r="AX236" s="3"/>
      <c r="AY236" s="3"/>
      <c r="AZ236" s="3"/>
      <c r="BA236" s="3"/>
    </row>
    <row r="237">
      <c r="A237" s="3"/>
      <c r="B237" s="43"/>
      <c r="C237" s="43"/>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51"/>
      <c r="AD237" s="51"/>
      <c r="AE237" s="51"/>
      <c r="AF237" s="51"/>
      <c r="AG237" s="51"/>
      <c r="AH237" s="3"/>
      <c r="AI237" s="3"/>
      <c r="AJ237" s="3"/>
      <c r="AK237" s="3"/>
      <c r="AL237" s="3"/>
      <c r="AM237" s="3"/>
      <c r="AN237" s="3"/>
      <c r="AO237" s="3"/>
      <c r="AP237" s="3"/>
      <c r="AQ237" s="3"/>
      <c r="AR237" s="3"/>
      <c r="AS237" s="3"/>
      <c r="AT237" s="3"/>
      <c r="AU237" s="3"/>
      <c r="AV237" s="3"/>
      <c r="AW237" s="3"/>
      <c r="AX237" s="3"/>
      <c r="AY237" s="3"/>
      <c r="AZ237" s="3"/>
      <c r="BA237" s="3"/>
    </row>
    <row r="238">
      <c r="A238" s="3"/>
      <c r="B238" s="43"/>
      <c r="C238" s="43"/>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51"/>
      <c r="AD238" s="51"/>
      <c r="AE238" s="51"/>
      <c r="AF238" s="51"/>
      <c r="AG238" s="51"/>
      <c r="AH238" s="3"/>
      <c r="AI238" s="3"/>
      <c r="AJ238" s="3"/>
      <c r="AK238" s="3"/>
      <c r="AL238" s="3"/>
      <c r="AM238" s="3"/>
      <c r="AN238" s="3"/>
      <c r="AO238" s="3"/>
      <c r="AP238" s="3"/>
      <c r="AQ238" s="3"/>
      <c r="AR238" s="3"/>
      <c r="AS238" s="3"/>
      <c r="AT238" s="3"/>
      <c r="AU238" s="3"/>
      <c r="AV238" s="3"/>
      <c r="AW238" s="3"/>
      <c r="AX238" s="3"/>
      <c r="AY238" s="3"/>
      <c r="AZ238" s="3"/>
      <c r="BA238" s="3"/>
    </row>
    <row r="239">
      <c r="A239" s="3"/>
      <c r="B239" s="43"/>
      <c r="C239" s="43"/>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51"/>
      <c r="AD239" s="51"/>
      <c r="AE239" s="51"/>
      <c r="AF239" s="51"/>
      <c r="AG239" s="51"/>
      <c r="AH239" s="3"/>
      <c r="AI239" s="3"/>
      <c r="AJ239" s="3"/>
      <c r="AK239" s="3"/>
      <c r="AL239" s="3"/>
      <c r="AM239" s="3"/>
      <c r="AN239" s="3"/>
      <c r="AO239" s="3"/>
      <c r="AP239" s="3"/>
      <c r="AQ239" s="3"/>
      <c r="AR239" s="3"/>
      <c r="AS239" s="3"/>
      <c r="AT239" s="3"/>
      <c r="AU239" s="3"/>
      <c r="AV239" s="3"/>
      <c r="AW239" s="3"/>
      <c r="AX239" s="3"/>
      <c r="AY239" s="3"/>
      <c r="AZ239" s="3"/>
      <c r="BA239" s="3"/>
    </row>
    <row r="240">
      <c r="A240" s="3"/>
      <c r="B240" s="43"/>
      <c r="C240" s="43"/>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51"/>
      <c r="AD240" s="51"/>
      <c r="AE240" s="51"/>
      <c r="AF240" s="51"/>
      <c r="AG240" s="51"/>
      <c r="AH240" s="3"/>
      <c r="AI240" s="3"/>
      <c r="AJ240" s="3"/>
      <c r="AK240" s="3"/>
      <c r="AL240" s="3"/>
      <c r="AM240" s="3"/>
      <c r="AN240" s="3"/>
      <c r="AO240" s="3"/>
      <c r="AP240" s="3"/>
      <c r="AQ240" s="3"/>
      <c r="AR240" s="3"/>
      <c r="AS240" s="3"/>
      <c r="AT240" s="3"/>
      <c r="AU240" s="3"/>
      <c r="AV240" s="3"/>
      <c r="AW240" s="3"/>
      <c r="AX240" s="3"/>
      <c r="AY240" s="3"/>
      <c r="AZ240" s="3"/>
      <c r="BA240" s="3"/>
    </row>
    <row r="241">
      <c r="A241" s="3"/>
      <c r="B241" s="43"/>
      <c r="C241" s="43"/>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51"/>
      <c r="AD241" s="51"/>
      <c r="AE241" s="51"/>
      <c r="AF241" s="51"/>
      <c r="AG241" s="51"/>
      <c r="AH241" s="3"/>
      <c r="AI241" s="3"/>
      <c r="AJ241" s="3"/>
      <c r="AK241" s="3"/>
      <c r="AL241" s="3"/>
      <c r="AM241" s="3"/>
      <c r="AN241" s="3"/>
      <c r="AO241" s="3"/>
      <c r="AP241" s="3"/>
      <c r="AQ241" s="3"/>
      <c r="AR241" s="3"/>
      <c r="AS241" s="3"/>
      <c r="AT241" s="3"/>
      <c r="AU241" s="3"/>
      <c r="AV241" s="3"/>
      <c r="AW241" s="3"/>
      <c r="AX241" s="3"/>
      <c r="AY241" s="3"/>
      <c r="AZ241" s="3"/>
      <c r="BA241" s="3"/>
    </row>
    <row r="242">
      <c r="A242" s="3"/>
      <c r="B242" s="43"/>
      <c r="C242" s="43"/>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51"/>
      <c r="AD242" s="51"/>
      <c r="AE242" s="51"/>
      <c r="AF242" s="51"/>
      <c r="AG242" s="51"/>
      <c r="AH242" s="3"/>
      <c r="AI242" s="3"/>
      <c r="AJ242" s="3"/>
      <c r="AK242" s="3"/>
      <c r="AL242" s="3"/>
      <c r="AM242" s="3"/>
      <c r="AN242" s="3"/>
      <c r="AO242" s="3"/>
      <c r="AP242" s="3"/>
      <c r="AQ242" s="3"/>
      <c r="AR242" s="3"/>
      <c r="AS242" s="3"/>
      <c r="AT242" s="3"/>
      <c r="AU242" s="3"/>
      <c r="AV242" s="3"/>
      <c r="AW242" s="3"/>
      <c r="AX242" s="3"/>
      <c r="AY242" s="3"/>
      <c r="AZ242" s="3"/>
      <c r="BA242" s="3"/>
    </row>
    <row r="243">
      <c r="A243" s="3"/>
      <c r="B243" s="43"/>
      <c r="C243" s="43"/>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51"/>
      <c r="AD243" s="51"/>
      <c r="AE243" s="51"/>
      <c r="AF243" s="51"/>
      <c r="AG243" s="51"/>
      <c r="AH243" s="3"/>
      <c r="AI243" s="3"/>
      <c r="AJ243" s="3"/>
      <c r="AK243" s="3"/>
      <c r="AL243" s="3"/>
      <c r="AM243" s="3"/>
      <c r="AN243" s="3"/>
      <c r="AO243" s="3"/>
      <c r="AP243" s="3"/>
      <c r="AQ243" s="3"/>
      <c r="AR243" s="3"/>
      <c r="AS243" s="3"/>
      <c r="AT243" s="3"/>
      <c r="AU243" s="3"/>
      <c r="AV243" s="3"/>
      <c r="AW243" s="3"/>
      <c r="AX243" s="3"/>
      <c r="AY243" s="3"/>
      <c r="AZ243" s="3"/>
      <c r="BA243" s="3"/>
    </row>
    <row r="244">
      <c r="A244" s="3"/>
      <c r="B244" s="43"/>
      <c r="C244" s="43"/>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51"/>
      <c r="AD244" s="51"/>
      <c r="AE244" s="51"/>
      <c r="AF244" s="51"/>
      <c r="AG244" s="51"/>
      <c r="AH244" s="3"/>
      <c r="AI244" s="3"/>
      <c r="AJ244" s="3"/>
      <c r="AK244" s="3"/>
      <c r="AL244" s="3"/>
      <c r="AM244" s="3"/>
      <c r="AN244" s="3"/>
      <c r="AO244" s="3"/>
      <c r="AP244" s="3"/>
      <c r="AQ244" s="3"/>
      <c r="AR244" s="3"/>
      <c r="AS244" s="3"/>
      <c r="AT244" s="3"/>
      <c r="AU244" s="3"/>
      <c r="AV244" s="3"/>
      <c r="AW244" s="3"/>
      <c r="AX244" s="3"/>
      <c r="AY244" s="3"/>
      <c r="AZ244" s="3"/>
      <c r="BA244" s="3"/>
    </row>
    <row r="245">
      <c r="A245" s="3"/>
      <c r="B245" s="43"/>
      <c r="C245" s="43"/>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51"/>
      <c r="AD245" s="51"/>
      <c r="AE245" s="51"/>
      <c r="AF245" s="51"/>
      <c r="AG245" s="51"/>
      <c r="AH245" s="3"/>
      <c r="AI245" s="3"/>
      <c r="AJ245" s="3"/>
      <c r="AK245" s="3"/>
      <c r="AL245" s="3"/>
      <c r="AM245" s="3"/>
      <c r="AN245" s="3"/>
      <c r="AO245" s="3"/>
      <c r="AP245" s="3"/>
      <c r="AQ245" s="3"/>
      <c r="AR245" s="3"/>
      <c r="AS245" s="3"/>
      <c r="AT245" s="3"/>
      <c r="AU245" s="3"/>
      <c r="AV245" s="3"/>
      <c r="AW245" s="3"/>
      <c r="AX245" s="3"/>
      <c r="AY245" s="3"/>
      <c r="AZ245" s="3"/>
      <c r="BA245" s="3"/>
    </row>
    <row r="246">
      <c r="A246" s="3"/>
      <c r="B246" s="43"/>
      <c r="C246" s="43"/>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51"/>
      <c r="AD246" s="51"/>
      <c r="AE246" s="51"/>
      <c r="AF246" s="51"/>
      <c r="AG246" s="51"/>
      <c r="AH246" s="3"/>
      <c r="AI246" s="3"/>
      <c r="AJ246" s="3"/>
      <c r="AK246" s="3"/>
      <c r="AL246" s="3"/>
      <c r="AM246" s="3"/>
      <c r="AN246" s="3"/>
      <c r="AO246" s="3"/>
      <c r="AP246" s="3"/>
      <c r="AQ246" s="3"/>
      <c r="AR246" s="3"/>
      <c r="AS246" s="3"/>
      <c r="AT246" s="3"/>
      <c r="AU246" s="3"/>
      <c r="AV246" s="3"/>
      <c r="AW246" s="3"/>
      <c r="AX246" s="3"/>
      <c r="AY246" s="3"/>
      <c r="AZ246" s="3"/>
      <c r="BA246" s="3"/>
    </row>
    <row r="247">
      <c r="A247" s="3"/>
      <c r="B247" s="43"/>
      <c r="C247" s="43"/>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51"/>
      <c r="AD247" s="51"/>
      <c r="AE247" s="51"/>
      <c r="AF247" s="51"/>
      <c r="AG247" s="51"/>
      <c r="AH247" s="3"/>
      <c r="AI247" s="3"/>
      <c r="AJ247" s="3"/>
      <c r="AK247" s="3"/>
      <c r="AL247" s="3"/>
      <c r="AM247" s="3"/>
      <c r="AN247" s="3"/>
      <c r="AO247" s="3"/>
      <c r="AP247" s="3"/>
      <c r="AQ247" s="3"/>
      <c r="AR247" s="3"/>
      <c r="AS247" s="3"/>
      <c r="AT247" s="3"/>
      <c r="AU247" s="3"/>
      <c r="AV247" s="3"/>
      <c r="AW247" s="3"/>
      <c r="AX247" s="3"/>
      <c r="AY247" s="3"/>
      <c r="AZ247" s="3"/>
      <c r="BA247" s="3"/>
    </row>
    <row r="248">
      <c r="A248" s="3"/>
      <c r="B248" s="43"/>
      <c r="C248" s="43"/>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51"/>
      <c r="AD248" s="51"/>
      <c r="AE248" s="51"/>
      <c r="AF248" s="51"/>
      <c r="AG248" s="51"/>
      <c r="AH248" s="3"/>
      <c r="AI248" s="3"/>
      <c r="AJ248" s="3"/>
      <c r="AK248" s="3"/>
      <c r="AL248" s="3"/>
      <c r="AM248" s="3"/>
      <c r="AN248" s="3"/>
      <c r="AO248" s="3"/>
      <c r="AP248" s="3"/>
      <c r="AQ248" s="3"/>
      <c r="AR248" s="3"/>
      <c r="AS248" s="3"/>
      <c r="AT248" s="3"/>
      <c r="AU248" s="3"/>
      <c r="AV248" s="3"/>
      <c r="AW248" s="3"/>
      <c r="AX248" s="3"/>
      <c r="AY248" s="3"/>
      <c r="AZ248" s="3"/>
      <c r="BA248" s="3"/>
    </row>
    <row r="249">
      <c r="A249" s="3"/>
      <c r="B249" s="43"/>
      <c r="C249" s="43"/>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51"/>
      <c r="AD249" s="51"/>
      <c r="AE249" s="51"/>
      <c r="AF249" s="51"/>
      <c r="AG249" s="51"/>
      <c r="AH249" s="3"/>
      <c r="AI249" s="3"/>
      <c r="AJ249" s="3"/>
      <c r="AK249" s="3"/>
      <c r="AL249" s="3"/>
      <c r="AM249" s="3"/>
      <c r="AN249" s="3"/>
      <c r="AO249" s="3"/>
      <c r="AP249" s="3"/>
      <c r="AQ249" s="3"/>
      <c r="AR249" s="3"/>
      <c r="AS249" s="3"/>
      <c r="AT249" s="3"/>
      <c r="AU249" s="3"/>
      <c r="AV249" s="3"/>
      <c r="AW249" s="3"/>
      <c r="AX249" s="3"/>
      <c r="AY249" s="3"/>
      <c r="AZ249" s="3"/>
      <c r="BA249" s="3"/>
    </row>
    <row r="250">
      <c r="A250" s="3"/>
      <c r="B250" s="43"/>
      <c r="C250" s="43"/>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51"/>
      <c r="AD250" s="51"/>
      <c r="AE250" s="51"/>
      <c r="AF250" s="51"/>
      <c r="AG250" s="51"/>
      <c r="AH250" s="3"/>
      <c r="AI250" s="3"/>
      <c r="AJ250" s="3"/>
      <c r="AK250" s="3"/>
      <c r="AL250" s="3"/>
      <c r="AM250" s="3"/>
      <c r="AN250" s="3"/>
      <c r="AO250" s="3"/>
      <c r="AP250" s="3"/>
      <c r="AQ250" s="3"/>
      <c r="AR250" s="3"/>
      <c r="AS250" s="3"/>
      <c r="AT250" s="3"/>
      <c r="AU250" s="3"/>
      <c r="AV250" s="3"/>
      <c r="AW250" s="3"/>
      <c r="AX250" s="3"/>
      <c r="AY250" s="3"/>
      <c r="AZ250" s="3"/>
      <c r="BA250" s="3"/>
    </row>
    <row r="251">
      <c r="A251" s="3"/>
      <c r="B251" s="43"/>
      <c r="C251" s="43"/>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51"/>
      <c r="AD251" s="51"/>
      <c r="AE251" s="51"/>
      <c r="AF251" s="51"/>
      <c r="AG251" s="51"/>
      <c r="AH251" s="3"/>
      <c r="AI251" s="3"/>
      <c r="AJ251" s="3"/>
      <c r="AK251" s="3"/>
      <c r="AL251" s="3"/>
      <c r="AM251" s="3"/>
      <c r="AN251" s="3"/>
      <c r="AO251" s="3"/>
      <c r="AP251" s="3"/>
      <c r="AQ251" s="3"/>
      <c r="AR251" s="3"/>
      <c r="AS251" s="3"/>
      <c r="AT251" s="3"/>
      <c r="AU251" s="3"/>
      <c r="AV251" s="3"/>
      <c r="AW251" s="3"/>
      <c r="AX251" s="3"/>
      <c r="AY251" s="3"/>
      <c r="AZ251" s="3"/>
      <c r="BA251" s="3"/>
    </row>
    <row r="252">
      <c r="A252" s="3"/>
      <c r="B252" s="43"/>
      <c r="C252" s="43"/>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51"/>
      <c r="AD252" s="51"/>
      <c r="AE252" s="51"/>
      <c r="AF252" s="51"/>
      <c r="AG252" s="51"/>
      <c r="AH252" s="3"/>
      <c r="AI252" s="3"/>
      <c r="AJ252" s="3"/>
      <c r="AK252" s="3"/>
      <c r="AL252" s="3"/>
      <c r="AM252" s="3"/>
      <c r="AN252" s="3"/>
      <c r="AO252" s="3"/>
      <c r="AP252" s="3"/>
      <c r="AQ252" s="3"/>
      <c r="AR252" s="3"/>
      <c r="AS252" s="3"/>
      <c r="AT252" s="3"/>
      <c r="AU252" s="3"/>
      <c r="AV252" s="3"/>
      <c r="AW252" s="3"/>
      <c r="AX252" s="3"/>
      <c r="AY252" s="3"/>
      <c r="AZ252" s="3"/>
      <c r="BA252" s="3"/>
    </row>
    <row r="253">
      <c r="A253" s="3"/>
      <c r="B253" s="43"/>
      <c r="C253" s="43"/>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51"/>
      <c r="AD253" s="51"/>
      <c r="AE253" s="51"/>
      <c r="AF253" s="51"/>
      <c r="AG253" s="51"/>
      <c r="AH253" s="3"/>
      <c r="AI253" s="3"/>
      <c r="AJ253" s="3"/>
      <c r="AK253" s="3"/>
      <c r="AL253" s="3"/>
      <c r="AM253" s="3"/>
      <c r="AN253" s="3"/>
      <c r="AO253" s="3"/>
      <c r="AP253" s="3"/>
      <c r="AQ253" s="3"/>
      <c r="AR253" s="3"/>
      <c r="AS253" s="3"/>
      <c r="AT253" s="3"/>
      <c r="AU253" s="3"/>
      <c r="AV253" s="3"/>
      <c r="AW253" s="3"/>
      <c r="AX253" s="3"/>
      <c r="AY253" s="3"/>
      <c r="AZ253" s="3"/>
      <c r="BA253" s="3"/>
    </row>
    <row r="254">
      <c r="A254" s="3"/>
      <c r="B254" s="43"/>
      <c r="C254" s="43"/>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51"/>
      <c r="AD254" s="51"/>
      <c r="AE254" s="51"/>
      <c r="AF254" s="51"/>
      <c r="AG254" s="51"/>
      <c r="AH254" s="3"/>
      <c r="AI254" s="3"/>
      <c r="AJ254" s="3"/>
      <c r="AK254" s="3"/>
      <c r="AL254" s="3"/>
      <c r="AM254" s="3"/>
      <c r="AN254" s="3"/>
      <c r="AO254" s="3"/>
      <c r="AP254" s="3"/>
      <c r="AQ254" s="3"/>
      <c r="AR254" s="3"/>
      <c r="AS254" s="3"/>
      <c r="AT254" s="3"/>
      <c r="AU254" s="3"/>
      <c r="AV254" s="3"/>
      <c r="AW254" s="3"/>
      <c r="AX254" s="3"/>
      <c r="AY254" s="3"/>
      <c r="AZ254" s="3"/>
      <c r="BA254" s="3"/>
    </row>
    <row r="255">
      <c r="A255" s="3"/>
      <c r="B255" s="43"/>
      <c r="C255" s="43"/>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51"/>
      <c r="AD255" s="51"/>
      <c r="AE255" s="51"/>
      <c r="AF255" s="51"/>
      <c r="AG255" s="51"/>
      <c r="AH255" s="3"/>
      <c r="AI255" s="3"/>
      <c r="AJ255" s="3"/>
      <c r="AK255" s="3"/>
      <c r="AL255" s="3"/>
      <c r="AM255" s="3"/>
      <c r="AN255" s="3"/>
      <c r="AO255" s="3"/>
      <c r="AP255" s="3"/>
      <c r="AQ255" s="3"/>
      <c r="AR255" s="3"/>
      <c r="AS255" s="3"/>
      <c r="AT255" s="3"/>
      <c r="AU255" s="3"/>
      <c r="AV255" s="3"/>
      <c r="AW255" s="3"/>
      <c r="AX255" s="3"/>
      <c r="AY255" s="3"/>
      <c r="AZ255" s="3"/>
      <c r="BA255" s="3"/>
    </row>
    <row r="256">
      <c r="A256" s="3"/>
      <c r="B256" s="43"/>
      <c r="C256" s="43"/>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51"/>
      <c r="AD256" s="51"/>
      <c r="AE256" s="51"/>
      <c r="AF256" s="51"/>
      <c r="AG256" s="51"/>
      <c r="AH256" s="3"/>
      <c r="AI256" s="3"/>
      <c r="AJ256" s="3"/>
      <c r="AK256" s="3"/>
      <c r="AL256" s="3"/>
      <c r="AM256" s="3"/>
      <c r="AN256" s="3"/>
      <c r="AO256" s="3"/>
      <c r="AP256" s="3"/>
      <c r="AQ256" s="3"/>
      <c r="AR256" s="3"/>
      <c r="AS256" s="3"/>
      <c r="AT256" s="3"/>
      <c r="AU256" s="3"/>
      <c r="AV256" s="3"/>
      <c r="AW256" s="3"/>
      <c r="AX256" s="3"/>
      <c r="AY256" s="3"/>
      <c r="AZ256" s="3"/>
      <c r="BA256" s="3"/>
    </row>
    <row r="257">
      <c r="A257" s="3"/>
      <c r="B257" s="43"/>
      <c r="C257" s="43"/>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51"/>
      <c r="AD257" s="51"/>
      <c r="AE257" s="51"/>
      <c r="AF257" s="51"/>
      <c r="AG257" s="51"/>
      <c r="AH257" s="3"/>
      <c r="AI257" s="3"/>
      <c r="AJ257" s="3"/>
      <c r="AK257" s="3"/>
      <c r="AL257" s="3"/>
      <c r="AM257" s="3"/>
      <c r="AN257" s="3"/>
      <c r="AO257" s="3"/>
      <c r="AP257" s="3"/>
      <c r="AQ257" s="3"/>
      <c r="AR257" s="3"/>
      <c r="AS257" s="3"/>
      <c r="AT257" s="3"/>
      <c r="AU257" s="3"/>
      <c r="AV257" s="3"/>
      <c r="AW257" s="3"/>
      <c r="AX257" s="3"/>
      <c r="AY257" s="3"/>
      <c r="AZ257" s="3"/>
      <c r="BA257" s="3"/>
    </row>
    <row r="258">
      <c r="A258" s="3"/>
      <c r="B258" s="43"/>
      <c r="C258" s="43"/>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51"/>
      <c r="AD258" s="51"/>
      <c r="AE258" s="51"/>
      <c r="AF258" s="51"/>
      <c r="AG258" s="51"/>
      <c r="AH258" s="3"/>
      <c r="AI258" s="3"/>
      <c r="AJ258" s="3"/>
      <c r="AK258" s="3"/>
      <c r="AL258" s="3"/>
      <c r="AM258" s="3"/>
      <c r="AN258" s="3"/>
      <c r="AO258" s="3"/>
      <c r="AP258" s="3"/>
      <c r="AQ258" s="3"/>
      <c r="AR258" s="3"/>
      <c r="AS258" s="3"/>
      <c r="AT258" s="3"/>
      <c r="AU258" s="3"/>
      <c r="AV258" s="3"/>
      <c r="AW258" s="3"/>
      <c r="AX258" s="3"/>
      <c r="AY258" s="3"/>
      <c r="AZ258" s="3"/>
      <c r="BA258" s="3"/>
    </row>
    <row r="259">
      <c r="A259" s="3"/>
      <c r="B259" s="43"/>
      <c r="C259" s="43"/>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51"/>
      <c r="AD259" s="51"/>
      <c r="AE259" s="51"/>
      <c r="AF259" s="51"/>
      <c r="AG259" s="51"/>
      <c r="AH259" s="3"/>
      <c r="AI259" s="3"/>
      <c r="AJ259" s="3"/>
      <c r="AK259" s="3"/>
      <c r="AL259" s="3"/>
      <c r="AM259" s="3"/>
      <c r="AN259" s="3"/>
      <c r="AO259" s="3"/>
      <c r="AP259" s="3"/>
      <c r="AQ259" s="3"/>
      <c r="AR259" s="3"/>
      <c r="AS259" s="3"/>
      <c r="AT259" s="3"/>
      <c r="AU259" s="3"/>
      <c r="AV259" s="3"/>
      <c r="AW259" s="3"/>
      <c r="AX259" s="3"/>
      <c r="AY259" s="3"/>
      <c r="AZ259" s="3"/>
      <c r="BA259" s="3"/>
    </row>
    <row r="260">
      <c r="A260" s="3"/>
      <c r="B260" s="43"/>
      <c r="C260" s="43"/>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51"/>
      <c r="AD260" s="51"/>
      <c r="AE260" s="51"/>
      <c r="AF260" s="51"/>
      <c r="AG260" s="51"/>
      <c r="AH260" s="3"/>
      <c r="AI260" s="3"/>
      <c r="AJ260" s="3"/>
      <c r="AK260" s="3"/>
      <c r="AL260" s="3"/>
      <c r="AM260" s="3"/>
      <c r="AN260" s="3"/>
      <c r="AO260" s="3"/>
      <c r="AP260" s="3"/>
      <c r="AQ260" s="3"/>
      <c r="AR260" s="3"/>
      <c r="AS260" s="3"/>
      <c r="AT260" s="3"/>
      <c r="AU260" s="3"/>
      <c r="AV260" s="3"/>
      <c r="AW260" s="3"/>
      <c r="AX260" s="3"/>
      <c r="AY260" s="3"/>
      <c r="AZ260" s="3"/>
      <c r="BA260" s="3"/>
    </row>
    <row r="261">
      <c r="A261" s="3"/>
      <c r="B261" s="43"/>
      <c r="C261" s="43"/>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51"/>
      <c r="AD261" s="51"/>
      <c r="AE261" s="51"/>
      <c r="AF261" s="51"/>
      <c r="AG261" s="51"/>
      <c r="AH261" s="3"/>
      <c r="AI261" s="3"/>
      <c r="AJ261" s="3"/>
      <c r="AK261" s="3"/>
      <c r="AL261" s="3"/>
      <c r="AM261" s="3"/>
      <c r="AN261" s="3"/>
      <c r="AO261" s="3"/>
      <c r="AP261" s="3"/>
      <c r="AQ261" s="3"/>
      <c r="AR261" s="3"/>
      <c r="AS261" s="3"/>
      <c r="AT261" s="3"/>
      <c r="AU261" s="3"/>
      <c r="AV261" s="3"/>
      <c r="AW261" s="3"/>
      <c r="AX261" s="3"/>
      <c r="AY261" s="3"/>
      <c r="AZ261" s="3"/>
      <c r="BA261" s="3"/>
    </row>
    <row r="262">
      <c r="A262" s="3"/>
      <c r="B262" s="43"/>
      <c r="C262" s="43"/>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51"/>
      <c r="AD262" s="51"/>
      <c r="AE262" s="51"/>
      <c r="AF262" s="51"/>
      <c r="AG262" s="51"/>
      <c r="AH262" s="3"/>
      <c r="AI262" s="3"/>
      <c r="AJ262" s="3"/>
      <c r="AK262" s="3"/>
      <c r="AL262" s="3"/>
      <c r="AM262" s="3"/>
      <c r="AN262" s="3"/>
      <c r="AO262" s="3"/>
      <c r="AP262" s="3"/>
      <c r="AQ262" s="3"/>
      <c r="AR262" s="3"/>
      <c r="AS262" s="3"/>
      <c r="AT262" s="3"/>
      <c r="AU262" s="3"/>
      <c r="AV262" s="3"/>
      <c r="AW262" s="3"/>
      <c r="AX262" s="3"/>
      <c r="AY262" s="3"/>
      <c r="AZ262" s="3"/>
      <c r="BA262" s="3"/>
    </row>
    <row r="263">
      <c r="A263" s="3"/>
      <c r="B263" s="43"/>
      <c r="C263" s="43"/>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51"/>
      <c r="AD263" s="51"/>
      <c r="AE263" s="51"/>
      <c r="AF263" s="51"/>
      <c r="AG263" s="51"/>
      <c r="AH263" s="3"/>
      <c r="AI263" s="3"/>
      <c r="AJ263" s="3"/>
      <c r="AK263" s="3"/>
      <c r="AL263" s="3"/>
      <c r="AM263" s="3"/>
      <c r="AN263" s="3"/>
      <c r="AO263" s="3"/>
      <c r="AP263" s="3"/>
      <c r="AQ263" s="3"/>
      <c r="AR263" s="3"/>
      <c r="AS263" s="3"/>
      <c r="AT263" s="3"/>
      <c r="AU263" s="3"/>
      <c r="AV263" s="3"/>
      <c r="AW263" s="3"/>
      <c r="AX263" s="3"/>
      <c r="AY263" s="3"/>
      <c r="AZ263" s="3"/>
      <c r="BA263" s="3"/>
    </row>
    <row r="264">
      <c r="A264" s="3"/>
      <c r="B264" s="43"/>
      <c r="C264" s="43"/>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51"/>
      <c r="AD264" s="51"/>
      <c r="AE264" s="51"/>
      <c r="AF264" s="51"/>
      <c r="AG264" s="51"/>
      <c r="AH264" s="3"/>
      <c r="AI264" s="3"/>
      <c r="AJ264" s="3"/>
      <c r="AK264" s="3"/>
      <c r="AL264" s="3"/>
      <c r="AM264" s="3"/>
      <c r="AN264" s="3"/>
      <c r="AO264" s="3"/>
      <c r="AP264" s="3"/>
      <c r="AQ264" s="3"/>
      <c r="AR264" s="3"/>
      <c r="AS264" s="3"/>
      <c r="AT264" s="3"/>
      <c r="AU264" s="3"/>
      <c r="AV264" s="3"/>
      <c r="AW264" s="3"/>
      <c r="AX264" s="3"/>
      <c r="AY264" s="3"/>
      <c r="AZ264" s="3"/>
      <c r="BA264" s="3"/>
    </row>
    <row r="265">
      <c r="A265" s="3"/>
      <c r="B265" s="43"/>
      <c r="C265" s="43"/>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51"/>
      <c r="AD265" s="51"/>
      <c r="AE265" s="51"/>
      <c r="AF265" s="51"/>
      <c r="AG265" s="51"/>
      <c r="AH265" s="3"/>
      <c r="AI265" s="3"/>
      <c r="AJ265" s="3"/>
      <c r="AK265" s="3"/>
      <c r="AL265" s="3"/>
      <c r="AM265" s="3"/>
      <c r="AN265" s="3"/>
      <c r="AO265" s="3"/>
      <c r="AP265" s="3"/>
      <c r="AQ265" s="3"/>
      <c r="AR265" s="3"/>
      <c r="AS265" s="3"/>
      <c r="AT265" s="3"/>
      <c r="AU265" s="3"/>
      <c r="AV265" s="3"/>
      <c r="AW265" s="3"/>
      <c r="AX265" s="3"/>
      <c r="AY265" s="3"/>
      <c r="AZ265" s="3"/>
      <c r="BA265" s="3"/>
    </row>
    <row r="266">
      <c r="A266" s="3"/>
      <c r="B266" s="43"/>
      <c r="C266" s="43"/>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51"/>
      <c r="AD266" s="51"/>
      <c r="AE266" s="51"/>
      <c r="AF266" s="51"/>
      <c r="AG266" s="51"/>
      <c r="AH266" s="3"/>
      <c r="AI266" s="3"/>
      <c r="AJ266" s="3"/>
      <c r="AK266" s="3"/>
      <c r="AL266" s="3"/>
      <c r="AM266" s="3"/>
      <c r="AN266" s="3"/>
      <c r="AO266" s="3"/>
      <c r="AP266" s="3"/>
      <c r="AQ266" s="3"/>
      <c r="AR266" s="3"/>
      <c r="AS266" s="3"/>
      <c r="AT266" s="3"/>
      <c r="AU266" s="3"/>
      <c r="AV266" s="3"/>
      <c r="AW266" s="3"/>
      <c r="AX266" s="3"/>
      <c r="AY266" s="3"/>
      <c r="AZ266" s="3"/>
      <c r="BA266" s="3"/>
    </row>
    <row r="267">
      <c r="A267" s="3"/>
      <c r="B267" s="43"/>
      <c r="C267" s="43"/>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51"/>
      <c r="AD267" s="51"/>
      <c r="AE267" s="51"/>
      <c r="AF267" s="51"/>
      <c r="AG267" s="51"/>
      <c r="AH267" s="3"/>
      <c r="AI267" s="3"/>
      <c r="AJ267" s="3"/>
      <c r="AK267" s="3"/>
      <c r="AL267" s="3"/>
      <c r="AM267" s="3"/>
      <c r="AN267" s="3"/>
      <c r="AO267" s="3"/>
      <c r="AP267" s="3"/>
      <c r="AQ267" s="3"/>
      <c r="AR267" s="3"/>
      <c r="AS267" s="3"/>
      <c r="AT267" s="3"/>
      <c r="AU267" s="3"/>
      <c r="AV267" s="3"/>
      <c r="AW267" s="3"/>
      <c r="AX267" s="3"/>
      <c r="AY267" s="3"/>
      <c r="AZ267" s="3"/>
      <c r="BA267" s="3"/>
    </row>
    <row r="268">
      <c r="A268" s="3"/>
      <c r="B268" s="43"/>
      <c r="C268" s="43"/>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51"/>
      <c r="AD268" s="51"/>
      <c r="AE268" s="51"/>
      <c r="AF268" s="51"/>
      <c r="AG268" s="51"/>
      <c r="AH268" s="3"/>
      <c r="AI268" s="3"/>
      <c r="AJ268" s="3"/>
      <c r="AK268" s="3"/>
      <c r="AL268" s="3"/>
      <c r="AM268" s="3"/>
      <c r="AN268" s="3"/>
      <c r="AO268" s="3"/>
      <c r="AP268" s="3"/>
      <c r="AQ268" s="3"/>
      <c r="AR268" s="3"/>
      <c r="AS268" s="3"/>
      <c r="AT268" s="3"/>
      <c r="AU268" s="3"/>
      <c r="AV268" s="3"/>
      <c r="AW268" s="3"/>
      <c r="AX268" s="3"/>
      <c r="AY268" s="3"/>
      <c r="AZ268" s="3"/>
      <c r="BA268" s="3"/>
    </row>
    <row r="269">
      <c r="A269" s="3"/>
      <c r="B269" s="43"/>
      <c r="C269" s="43"/>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51"/>
      <c r="AD269" s="51"/>
      <c r="AE269" s="51"/>
      <c r="AF269" s="51"/>
      <c r="AG269" s="51"/>
      <c r="AH269" s="3"/>
      <c r="AI269" s="3"/>
      <c r="AJ269" s="3"/>
      <c r="AK269" s="3"/>
      <c r="AL269" s="3"/>
      <c r="AM269" s="3"/>
      <c r="AN269" s="3"/>
      <c r="AO269" s="3"/>
      <c r="AP269" s="3"/>
      <c r="AQ269" s="3"/>
      <c r="AR269" s="3"/>
      <c r="AS269" s="3"/>
      <c r="AT269" s="3"/>
      <c r="AU269" s="3"/>
      <c r="AV269" s="3"/>
      <c r="AW269" s="3"/>
      <c r="AX269" s="3"/>
      <c r="AY269" s="3"/>
      <c r="AZ269" s="3"/>
      <c r="BA269" s="3"/>
    </row>
    <row r="270">
      <c r="A270" s="3"/>
      <c r="B270" s="43"/>
      <c r="C270" s="43"/>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51"/>
      <c r="AD270" s="51"/>
      <c r="AE270" s="51"/>
      <c r="AF270" s="51"/>
      <c r="AG270" s="51"/>
      <c r="AH270" s="3"/>
      <c r="AI270" s="3"/>
      <c r="AJ270" s="3"/>
      <c r="AK270" s="3"/>
      <c r="AL270" s="3"/>
      <c r="AM270" s="3"/>
      <c r="AN270" s="3"/>
      <c r="AO270" s="3"/>
      <c r="AP270" s="3"/>
      <c r="AQ270" s="3"/>
      <c r="AR270" s="3"/>
      <c r="AS270" s="3"/>
      <c r="AT270" s="3"/>
      <c r="AU270" s="3"/>
      <c r="AV270" s="3"/>
      <c r="AW270" s="3"/>
      <c r="AX270" s="3"/>
      <c r="AY270" s="3"/>
      <c r="AZ270" s="3"/>
      <c r="BA270" s="3"/>
    </row>
    <row r="271">
      <c r="A271" s="3"/>
      <c r="B271" s="43"/>
      <c r="C271" s="43"/>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51"/>
      <c r="AD271" s="51"/>
      <c r="AE271" s="51"/>
      <c r="AF271" s="51"/>
      <c r="AG271" s="51"/>
      <c r="AH271" s="3"/>
      <c r="AI271" s="3"/>
      <c r="AJ271" s="3"/>
      <c r="AK271" s="3"/>
      <c r="AL271" s="3"/>
      <c r="AM271" s="3"/>
      <c r="AN271" s="3"/>
      <c r="AO271" s="3"/>
      <c r="AP271" s="3"/>
      <c r="AQ271" s="3"/>
      <c r="AR271" s="3"/>
      <c r="AS271" s="3"/>
      <c r="AT271" s="3"/>
      <c r="AU271" s="3"/>
      <c r="AV271" s="3"/>
      <c r="AW271" s="3"/>
      <c r="AX271" s="3"/>
      <c r="AY271" s="3"/>
      <c r="AZ271" s="3"/>
      <c r="BA271" s="3"/>
    </row>
    <row r="272">
      <c r="A272" s="3"/>
      <c r="B272" s="43"/>
      <c r="C272" s="43"/>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51"/>
      <c r="AD272" s="51"/>
      <c r="AE272" s="51"/>
      <c r="AF272" s="51"/>
      <c r="AG272" s="51"/>
      <c r="AH272" s="3"/>
      <c r="AI272" s="3"/>
      <c r="AJ272" s="3"/>
      <c r="AK272" s="3"/>
      <c r="AL272" s="3"/>
      <c r="AM272" s="3"/>
      <c r="AN272" s="3"/>
      <c r="AO272" s="3"/>
      <c r="AP272" s="3"/>
      <c r="AQ272" s="3"/>
      <c r="AR272" s="3"/>
      <c r="AS272" s="3"/>
      <c r="AT272" s="3"/>
      <c r="AU272" s="3"/>
      <c r="AV272" s="3"/>
      <c r="AW272" s="3"/>
      <c r="AX272" s="3"/>
      <c r="AY272" s="3"/>
      <c r="AZ272" s="3"/>
      <c r="BA272" s="3"/>
    </row>
    <row r="273">
      <c r="A273" s="3"/>
      <c r="B273" s="43"/>
      <c r="C273" s="43"/>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51"/>
      <c r="AD273" s="51"/>
      <c r="AE273" s="51"/>
      <c r="AF273" s="51"/>
      <c r="AG273" s="51"/>
      <c r="AH273" s="3"/>
      <c r="AI273" s="3"/>
      <c r="AJ273" s="3"/>
      <c r="AK273" s="3"/>
      <c r="AL273" s="3"/>
      <c r="AM273" s="3"/>
      <c r="AN273" s="3"/>
      <c r="AO273" s="3"/>
      <c r="AP273" s="3"/>
      <c r="AQ273" s="3"/>
      <c r="AR273" s="3"/>
      <c r="AS273" s="3"/>
      <c r="AT273" s="3"/>
      <c r="AU273" s="3"/>
      <c r="AV273" s="3"/>
      <c r="AW273" s="3"/>
      <c r="AX273" s="3"/>
      <c r="AY273" s="3"/>
      <c r="AZ273" s="3"/>
      <c r="BA273" s="3"/>
    </row>
    <row r="274">
      <c r="A274" s="3"/>
      <c r="B274" s="43"/>
      <c r="C274" s="43"/>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51"/>
      <c r="AD274" s="51"/>
      <c r="AE274" s="51"/>
      <c r="AF274" s="51"/>
      <c r="AG274" s="51"/>
      <c r="AH274" s="3"/>
      <c r="AI274" s="3"/>
      <c r="AJ274" s="3"/>
      <c r="AK274" s="3"/>
      <c r="AL274" s="3"/>
      <c r="AM274" s="3"/>
      <c r="AN274" s="3"/>
      <c r="AO274" s="3"/>
      <c r="AP274" s="3"/>
      <c r="AQ274" s="3"/>
      <c r="AR274" s="3"/>
      <c r="AS274" s="3"/>
      <c r="AT274" s="3"/>
      <c r="AU274" s="3"/>
      <c r="AV274" s="3"/>
      <c r="AW274" s="3"/>
      <c r="AX274" s="3"/>
      <c r="AY274" s="3"/>
      <c r="AZ274" s="3"/>
      <c r="BA274" s="3"/>
    </row>
    <row r="275">
      <c r="A275" s="3"/>
      <c r="B275" s="43"/>
      <c r="C275" s="43"/>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51"/>
      <c r="AD275" s="51"/>
      <c r="AE275" s="51"/>
      <c r="AF275" s="51"/>
      <c r="AG275" s="51"/>
      <c r="AH275" s="3"/>
      <c r="AI275" s="3"/>
      <c r="AJ275" s="3"/>
      <c r="AK275" s="3"/>
      <c r="AL275" s="3"/>
      <c r="AM275" s="3"/>
      <c r="AN275" s="3"/>
      <c r="AO275" s="3"/>
      <c r="AP275" s="3"/>
      <c r="AQ275" s="3"/>
      <c r="AR275" s="3"/>
      <c r="AS275" s="3"/>
      <c r="AT275" s="3"/>
      <c r="AU275" s="3"/>
      <c r="AV275" s="3"/>
      <c r="AW275" s="3"/>
      <c r="AX275" s="3"/>
      <c r="AY275" s="3"/>
      <c r="AZ275" s="3"/>
      <c r="BA275" s="3"/>
    </row>
    <row r="276">
      <c r="A276" s="3"/>
      <c r="B276" s="43"/>
      <c r="C276" s="43"/>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51"/>
      <c r="AD276" s="51"/>
      <c r="AE276" s="51"/>
      <c r="AF276" s="51"/>
      <c r="AG276" s="51"/>
      <c r="AH276" s="3"/>
      <c r="AI276" s="3"/>
      <c r="AJ276" s="3"/>
      <c r="AK276" s="3"/>
      <c r="AL276" s="3"/>
      <c r="AM276" s="3"/>
      <c r="AN276" s="3"/>
      <c r="AO276" s="3"/>
      <c r="AP276" s="3"/>
      <c r="AQ276" s="3"/>
      <c r="AR276" s="3"/>
      <c r="AS276" s="3"/>
      <c r="AT276" s="3"/>
      <c r="AU276" s="3"/>
      <c r="AV276" s="3"/>
      <c r="AW276" s="3"/>
      <c r="AX276" s="3"/>
      <c r="AY276" s="3"/>
      <c r="AZ276" s="3"/>
      <c r="BA276" s="3"/>
    </row>
    <row r="277">
      <c r="A277" s="3"/>
      <c r="B277" s="43"/>
      <c r="C277" s="43"/>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51"/>
      <c r="AD277" s="51"/>
      <c r="AE277" s="51"/>
      <c r="AF277" s="51"/>
      <c r="AG277" s="51"/>
      <c r="AH277" s="3"/>
      <c r="AI277" s="3"/>
      <c r="AJ277" s="3"/>
      <c r="AK277" s="3"/>
      <c r="AL277" s="3"/>
      <c r="AM277" s="3"/>
      <c r="AN277" s="3"/>
      <c r="AO277" s="3"/>
      <c r="AP277" s="3"/>
      <c r="AQ277" s="3"/>
      <c r="AR277" s="3"/>
      <c r="AS277" s="3"/>
      <c r="AT277" s="3"/>
      <c r="AU277" s="3"/>
      <c r="AV277" s="3"/>
      <c r="AW277" s="3"/>
      <c r="AX277" s="3"/>
      <c r="AY277" s="3"/>
      <c r="AZ277" s="3"/>
      <c r="BA277" s="3"/>
    </row>
    <row r="278">
      <c r="A278" s="3"/>
      <c r="B278" s="43"/>
      <c r="C278" s="43"/>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51"/>
      <c r="AD278" s="51"/>
      <c r="AE278" s="51"/>
      <c r="AF278" s="51"/>
      <c r="AG278" s="51"/>
      <c r="AH278" s="3"/>
      <c r="AI278" s="3"/>
      <c r="AJ278" s="3"/>
      <c r="AK278" s="3"/>
      <c r="AL278" s="3"/>
      <c r="AM278" s="3"/>
      <c r="AN278" s="3"/>
      <c r="AO278" s="3"/>
      <c r="AP278" s="3"/>
      <c r="AQ278" s="3"/>
      <c r="AR278" s="3"/>
      <c r="AS278" s="3"/>
      <c r="AT278" s="3"/>
      <c r="AU278" s="3"/>
      <c r="AV278" s="3"/>
      <c r="AW278" s="3"/>
      <c r="AX278" s="3"/>
      <c r="AY278" s="3"/>
      <c r="AZ278" s="3"/>
      <c r="BA278" s="3"/>
    </row>
    <row r="279">
      <c r="A279" s="3"/>
      <c r="B279" s="43"/>
      <c r="C279" s="43"/>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51"/>
      <c r="AD279" s="51"/>
      <c r="AE279" s="51"/>
      <c r="AF279" s="51"/>
      <c r="AG279" s="51"/>
      <c r="AH279" s="3"/>
      <c r="AI279" s="3"/>
      <c r="AJ279" s="3"/>
      <c r="AK279" s="3"/>
      <c r="AL279" s="3"/>
      <c r="AM279" s="3"/>
      <c r="AN279" s="3"/>
      <c r="AO279" s="3"/>
      <c r="AP279" s="3"/>
      <c r="AQ279" s="3"/>
      <c r="AR279" s="3"/>
      <c r="AS279" s="3"/>
      <c r="AT279" s="3"/>
      <c r="AU279" s="3"/>
      <c r="AV279" s="3"/>
      <c r="AW279" s="3"/>
      <c r="AX279" s="3"/>
      <c r="AY279" s="3"/>
      <c r="AZ279" s="3"/>
      <c r="BA279" s="3"/>
    </row>
    <row r="280">
      <c r="A280" s="3"/>
      <c r="B280" s="43"/>
      <c r="C280" s="43"/>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51"/>
      <c r="AD280" s="51"/>
      <c r="AE280" s="51"/>
      <c r="AF280" s="51"/>
      <c r="AG280" s="51"/>
      <c r="AH280" s="3"/>
      <c r="AI280" s="3"/>
      <c r="AJ280" s="3"/>
      <c r="AK280" s="3"/>
      <c r="AL280" s="3"/>
      <c r="AM280" s="3"/>
      <c r="AN280" s="3"/>
      <c r="AO280" s="3"/>
      <c r="AP280" s="3"/>
      <c r="AQ280" s="3"/>
      <c r="AR280" s="3"/>
      <c r="AS280" s="3"/>
      <c r="AT280" s="3"/>
      <c r="AU280" s="3"/>
      <c r="AV280" s="3"/>
      <c r="AW280" s="3"/>
      <c r="AX280" s="3"/>
      <c r="AY280" s="3"/>
      <c r="AZ280" s="3"/>
      <c r="BA280" s="3"/>
    </row>
    <row r="281">
      <c r="A281" s="3"/>
      <c r="B281" s="43"/>
      <c r="C281" s="43"/>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51"/>
      <c r="AD281" s="51"/>
      <c r="AE281" s="51"/>
      <c r="AF281" s="51"/>
      <c r="AG281" s="51"/>
      <c r="AH281" s="3"/>
      <c r="AI281" s="3"/>
      <c r="AJ281" s="3"/>
      <c r="AK281" s="3"/>
      <c r="AL281" s="3"/>
      <c r="AM281" s="3"/>
      <c r="AN281" s="3"/>
      <c r="AO281" s="3"/>
      <c r="AP281" s="3"/>
      <c r="AQ281" s="3"/>
      <c r="AR281" s="3"/>
      <c r="AS281" s="3"/>
      <c r="AT281" s="3"/>
      <c r="AU281" s="3"/>
      <c r="AV281" s="3"/>
      <c r="AW281" s="3"/>
      <c r="AX281" s="3"/>
      <c r="AY281" s="3"/>
      <c r="AZ281" s="3"/>
      <c r="BA281" s="3"/>
    </row>
    <row r="282">
      <c r="A282" s="3"/>
      <c r="B282" s="43"/>
      <c r="C282" s="43"/>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51"/>
      <c r="AD282" s="51"/>
      <c r="AE282" s="51"/>
      <c r="AF282" s="51"/>
      <c r="AG282" s="51"/>
      <c r="AH282" s="3"/>
      <c r="AI282" s="3"/>
      <c r="AJ282" s="3"/>
      <c r="AK282" s="3"/>
      <c r="AL282" s="3"/>
      <c r="AM282" s="3"/>
      <c r="AN282" s="3"/>
      <c r="AO282" s="3"/>
      <c r="AP282" s="3"/>
      <c r="AQ282" s="3"/>
      <c r="AR282" s="3"/>
      <c r="AS282" s="3"/>
      <c r="AT282" s="3"/>
      <c r="AU282" s="3"/>
      <c r="AV282" s="3"/>
      <c r="AW282" s="3"/>
      <c r="AX282" s="3"/>
      <c r="AY282" s="3"/>
      <c r="AZ282" s="3"/>
      <c r="BA282" s="3"/>
    </row>
    <row r="283">
      <c r="A283" s="3"/>
      <c r="B283" s="43"/>
      <c r="C283" s="43"/>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51"/>
      <c r="AD283" s="51"/>
      <c r="AE283" s="51"/>
      <c r="AF283" s="51"/>
      <c r="AG283" s="51"/>
      <c r="AH283" s="3"/>
      <c r="AI283" s="3"/>
      <c r="AJ283" s="3"/>
      <c r="AK283" s="3"/>
      <c r="AL283" s="3"/>
      <c r="AM283" s="3"/>
      <c r="AN283" s="3"/>
      <c r="AO283" s="3"/>
      <c r="AP283" s="3"/>
      <c r="AQ283" s="3"/>
      <c r="AR283" s="3"/>
      <c r="AS283" s="3"/>
      <c r="AT283" s="3"/>
      <c r="AU283" s="3"/>
      <c r="AV283" s="3"/>
      <c r="AW283" s="3"/>
      <c r="AX283" s="3"/>
      <c r="AY283" s="3"/>
      <c r="AZ283" s="3"/>
      <c r="BA283" s="3"/>
    </row>
    <row r="284">
      <c r="A284" s="3"/>
      <c r="B284" s="43"/>
      <c r="C284" s="43"/>
      <c r="AC284" s="53"/>
      <c r="AD284" s="53"/>
      <c r="AE284" s="53"/>
      <c r="AF284" s="53"/>
      <c r="AG284" s="53"/>
      <c r="AH284" s="3"/>
      <c r="AI284" s="3"/>
      <c r="AJ284" s="3"/>
      <c r="AK284" s="3"/>
      <c r="AL284" s="3"/>
      <c r="AM284" s="3"/>
      <c r="AN284" s="3"/>
      <c r="AO284" s="3"/>
      <c r="AP284" s="3"/>
      <c r="AQ284" s="3"/>
      <c r="AR284" s="3"/>
      <c r="AS284" s="3"/>
      <c r="AT284" s="3"/>
      <c r="AU284" s="3"/>
      <c r="AV284" s="3"/>
      <c r="AW284" s="3"/>
      <c r="AX284" s="3"/>
      <c r="AY284" s="3"/>
      <c r="AZ284" s="3"/>
      <c r="BA284" s="3"/>
    </row>
    <row r="285">
      <c r="B285" s="54"/>
      <c r="C285" s="54"/>
      <c r="AC285" s="53"/>
      <c r="AD285" s="53"/>
      <c r="AE285" s="53"/>
      <c r="AF285" s="53"/>
      <c r="AG285" s="53"/>
    </row>
    <row r="286">
      <c r="B286" s="54"/>
      <c r="C286" s="54"/>
      <c r="AC286" s="53"/>
      <c r="AD286" s="53"/>
      <c r="AE286" s="53"/>
      <c r="AF286" s="53"/>
      <c r="AG286" s="53"/>
    </row>
    <row r="287">
      <c r="B287" s="54"/>
      <c r="C287" s="54"/>
      <c r="AC287" s="53"/>
      <c r="AD287" s="53"/>
      <c r="AE287" s="53"/>
      <c r="AF287" s="53"/>
      <c r="AG287" s="53"/>
    </row>
    <row r="288">
      <c r="B288" s="54"/>
      <c r="C288" s="54"/>
      <c r="AC288" s="53"/>
      <c r="AD288" s="53"/>
      <c r="AE288" s="53"/>
      <c r="AF288" s="53"/>
      <c r="AG288" s="53"/>
    </row>
    <row r="289">
      <c r="B289" s="54"/>
      <c r="C289" s="54"/>
      <c r="AC289" s="53"/>
      <c r="AD289" s="53"/>
      <c r="AE289" s="53"/>
      <c r="AF289" s="53"/>
      <c r="AG289" s="53"/>
    </row>
    <row r="290">
      <c r="B290" s="54"/>
      <c r="C290" s="54"/>
      <c r="AC290" s="53"/>
      <c r="AD290" s="53"/>
      <c r="AE290" s="53"/>
      <c r="AF290" s="53"/>
      <c r="AG290" s="53"/>
    </row>
    <row r="291">
      <c r="B291" s="54"/>
      <c r="C291" s="54"/>
      <c r="AC291" s="53"/>
      <c r="AD291" s="53"/>
      <c r="AE291" s="53"/>
      <c r="AF291" s="53"/>
      <c r="AG291" s="53"/>
    </row>
    <row r="292">
      <c r="B292" s="54"/>
      <c r="C292" s="54"/>
      <c r="AC292" s="53"/>
      <c r="AD292" s="53"/>
      <c r="AE292" s="53"/>
      <c r="AF292" s="53"/>
      <c r="AG292" s="53"/>
    </row>
    <row r="293">
      <c r="B293" s="54"/>
      <c r="C293" s="54"/>
      <c r="AC293" s="53"/>
      <c r="AD293" s="53"/>
      <c r="AE293" s="53"/>
      <c r="AF293" s="53"/>
      <c r="AG293" s="53"/>
    </row>
    <row r="294">
      <c r="B294" s="54"/>
      <c r="C294" s="54"/>
      <c r="AC294" s="53"/>
      <c r="AD294" s="53"/>
      <c r="AE294" s="53"/>
      <c r="AF294" s="53"/>
      <c r="AG294" s="53"/>
    </row>
    <row r="295">
      <c r="B295" s="54"/>
      <c r="C295" s="54"/>
      <c r="AC295" s="53"/>
      <c r="AD295" s="53"/>
      <c r="AE295" s="53"/>
      <c r="AF295" s="53"/>
      <c r="AG295" s="53"/>
    </row>
    <row r="296">
      <c r="B296" s="54"/>
      <c r="C296" s="54"/>
      <c r="AC296" s="53"/>
      <c r="AD296" s="53"/>
      <c r="AE296" s="53"/>
      <c r="AF296" s="53"/>
      <c r="AG296" s="53"/>
    </row>
    <row r="297">
      <c r="B297" s="54"/>
      <c r="C297" s="54"/>
      <c r="AC297" s="53"/>
      <c r="AD297" s="53"/>
      <c r="AE297" s="53"/>
      <c r="AF297" s="53"/>
      <c r="AG297" s="53"/>
    </row>
    <row r="298">
      <c r="B298" s="54"/>
      <c r="C298" s="54"/>
      <c r="AC298" s="53"/>
      <c r="AD298" s="53"/>
      <c r="AE298" s="53"/>
      <c r="AF298" s="53"/>
      <c r="AG298" s="53"/>
    </row>
    <row r="299">
      <c r="B299" s="54"/>
      <c r="C299" s="54"/>
      <c r="AC299" s="53"/>
      <c r="AD299" s="53"/>
      <c r="AE299" s="53"/>
      <c r="AF299" s="53"/>
      <c r="AG299" s="53"/>
    </row>
    <row r="300">
      <c r="B300" s="54"/>
      <c r="C300" s="54"/>
      <c r="AC300" s="53"/>
      <c r="AD300" s="53"/>
      <c r="AE300" s="53"/>
      <c r="AF300" s="53"/>
      <c r="AG300" s="53"/>
    </row>
    <row r="301">
      <c r="B301" s="54"/>
      <c r="C301" s="54"/>
      <c r="AC301" s="53"/>
      <c r="AD301" s="53"/>
      <c r="AE301" s="53"/>
      <c r="AF301" s="53"/>
      <c r="AG301" s="53"/>
    </row>
    <row r="302">
      <c r="B302" s="54"/>
      <c r="C302" s="54"/>
      <c r="AC302" s="53"/>
      <c r="AD302" s="53"/>
      <c r="AE302" s="53"/>
      <c r="AF302" s="53"/>
      <c r="AG302" s="53"/>
    </row>
    <row r="303">
      <c r="B303" s="54"/>
      <c r="C303" s="54"/>
      <c r="AC303" s="53"/>
      <c r="AD303" s="53"/>
      <c r="AE303" s="53"/>
      <c r="AF303" s="53"/>
      <c r="AG303" s="53"/>
    </row>
    <row r="304">
      <c r="B304" s="54"/>
      <c r="C304" s="54"/>
      <c r="AC304" s="53"/>
      <c r="AD304" s="53"/>
      <c r="AE304" s="53"/>
      <c r="AF304" s="53"/>
      <c r="AG304" s="53"/>
    </row>
    <row r="305">
      <c r="B305" s="54"/>
      <c r="C305" s="54"/>
      <c r="AC305" s="53"/>
      <c r="AD305" s="53"/>
      <c r="AE305" s="53"/>
      <c r="AF305" s="53"/>
      <c r="AG305" s="53"/>
    </row>
    <row r="306">
      <c r="B306" s="54"/>
      <c r="C306" s="54"/>
      <c r="AC306" s="53"/>
      <c r="AD306" s="53"/>
      <c r="AE306" s="53"/>
      <c r="AF306" s="53"/>
      <c r="AG306" s="53"/>
    </row>
    <row r="307">
      <c r="B307" s="54"/>
      <c r="C307" s="54"/>
      <c r="AC307" s="53"/>
      <c r="AD307" s="53"/>
      <c r="AE307" s="53"/>
      <c r="AF307" s="53"/>
      <c r="AG307" s="53"/>
    </row>
    <row r="308">
      <c r="B308" s="54"/>
      <c r="C308" s="54"/>
      <c r="AC308" s="53"/>
      <c r="AD308" s="53"/>
      <c r="AE308" s="53"/>
      <c r="AF308" s="53"/>
      <c r="AG308" s="53"/>
    </row>
    <row r="309">
      <c r="B309" s="54"/>
      <c r="C309" s="54"/>
      <c r="AC309" s="53"/>
      <c r="AD309" s="53"/>
      <c r="AE309" s="53"/>
      <c r="AF309" s="53"/>
      <c r="AG309" s="53"/>
    </row>
    <row r="310">
      <c r="B310" s="54"/>
      <c r="C310" s="54"/>
      <c r="AC310" s="53"/>
      <c r="AD310" s="53"/>
      <c r="AE310" s="53"/>
      <c r="AF310" s="53"/>
      <c r="AG310" s="53"/>
    </row>
    <row r="311">
      <c r="B311" s="54"/>
      <c r="C311" s="54"/>
      <c r="AC311" s="53"/>
      <c r="AD311" s="53"/>
      <c r="AE311" s="53"/>
      <c r="AF311" s="53"/>
      <c r="AG311" s="53"/>
    </row>
    <row r="312">
      <c r="B312" s="54"/>
      <c r="C312" s="54"/>
      <c r="AC312" s="53"/>
      <c r="AD312" s="53"/>
      <c r="AE312" s="53"/>
      <c r="AF312" s="53"/>
      <c r="AG312" s="53"/>
    </row>
    <row r="313">
      <c r="B313" s="54"/>
      <c r="C313" s="54"/>
      <c r="AC313" s="53"/>
      <c r="AD313" s="53"/>
      <c r="AE313" s="53"/>
      <c r="AF313" s="53"/>
      <c r="AG313" s="53"/>
    </row>
    <row r="314">
      <c r="B314" s="54"/>
      <c r="C314" s="54"/>
      <c r="AC314" s="53"/>
      <c r="AD314" s="53"/>
      <c r="AE314" s="53"/>
      <c r="AF314" s="53"/>
      <c r="AG314" s="53"/>
    </row>
    <row r="315">
      <c r="B315" s="54"/>
      <c r="C315" s="54"/>
      <c r="AC315" s="53"/>
      <c r="AD315" s="53"/>
      <c r="AE315" s="53"/>
      <c r="AF315" s="53"/>
      <c r="AG315" s="53"/>
    </row>
    <row r="316">
      <c r="B316" s="54"/>
      <c r="C316" s="54"/>
      <c r="AC316" s="53"/>
      <c r="AD316" s="53"/>
      <c r="AE316" s="53"/>
      <c r="AF316" s="53"/>
      <c r="AG316" s="53"/>
    </row>
    <row r="317">
      <c r="B317" s="54"/>
      <c r="C317" s="54"/>
      <c r="AC317" s="53"/>
      <c r="AD317" s="53"/>
      <c r="AE317" s="53"/>
      <c r="AF317" s="53"/>
      <c r="AG317" s="53"/>
    </row>
    <row r="318">
      <c r="B318" s="54"/>
      <c r="C318" s="54"/>
      <c r="AC318" s="53"/>
      <c r="AD318" s="53"/>
      <c r="AE318" s="53"/>
      <c r="AF318" s="53"/>
      <c r="AG318" s="53"/>
    </row>
    <row r="319">
      <c r="B319" s="54"/>
      <c r="C319" s="54"/>
      <c r="AC319" s="53"/>
      <c r="AD319" s="53"/>
      <c r="AE319" s="53"/>
      <c r="AF319" s="53"/>
      <c r="AG319" s="53"/>
    </row>
    <row r="320">
      <c r="B320" s="54"/>
      <c r="C320" s="54"/>
      <c r="AC320" s="53"/>
      <c r="AD320" s="53"/>
      <c r="AE320" s="53"/>
      <c r="AF320" s="53"/>
      <c r="AG320" s="53"/>
    </row>
    <row r="321">
      <c r="B321" s="54"/>
      <c r="C321" s="54"/>
      <c r="AC321" s="53"/>
      <c r="AD321" s="53"/>
      <c r="AE321" s="53"/>
      <c r="AF321" s="53"/>
      <c r="AG321" s="53"/>
    </row>
    <row r="322">
      <c r="B322" s="54"/>
      <c r="C322" s="54"/>
      <c r="AC322" s="53"/>
      <c r="AD322" s="53"/>
      <c r="AE322" s="53"/>
      <c r="AF322" s="53"/>
      <c r="AG322" s="53"/>
    </row>
    <row r="323">
      <c r="B323" s="54"/>
      <c r="C323" s="54"/>
      <c r="AC323" s="53"/>
      <c r="AD323" s="53"/>
      <c r="AE323" s="53"/>
      <c r="AF323" s="53"/>
      <c r="AG323" s="53"/>
    </row>
    <row r="324">
      <c r="B324" s="54"/>
      <c r="C324" s="54"/>
      <c r="AC324" s="53"/>
      <c r="AD324" s="53"/>
      <c r="AE324" s="53"/>
      <c r="AF324" s="53"/>
      <c r="AG324" s="53"/>
    </row>
    <row r="325">
      <c r="B325" s="54"/>
      <c r="C325" s="54"/>
      <c r="AC325" s="53"/>
      <c r="AD325" s="53"/>
      <c r="AE325" s="53"/>
      <c r="AF325" s="53"/>
      <c r="AG325" s="53"/>
    </row>
    <row r="326">
      <c r="B326" s="54"/>
      <c r="C326" s="54"/>
      <c r="AC326" s="53"/>
      <c r="AD326" s="53"/>
      <c r="AE326" s="53"/>
      <c r="AF326" s="53"/>
      <c r="AG326" s="53"/>
    </row>
    <row r="327">
      <c r="B327" s="54"/>
      <c r="C327" s="54"/>
      <c r="AC327" s="53"/>
      <c r="AD327" s="53"/>
      <c r="AE327" s="53"/>
      <c r="AF327" s="53"/>
      <c r="AG327" s="53"/>
    </row>
    <row r="328">
      <c r="B328" s="54"/>
      <c r="C328" s="54"/>
      <c r="AC328" s="53"/>
      <c r="AD328" s="53"/>
      <c r="AE328" s="53"/>
      <c r="AF328" s="53"/>
      <c r="AG328" s="53"/>
    </row>
    <row r="329">
      <c r="B329" s="54"/>
      <c r="C329" s="54"/>
      <c r="AC329" s="53"/>
      <c r="AD329" s="53"/>
      <c r="AE329" s="53"/>
      <c r="AF329" s="53"/>
      <c r="AG329" s="53"/>
    </row>
    <row r="330">
      <c r="B330" s="54"/>
      <c r="C330" s="54"/>
      <c r="AC330" s="53"/>
      <c r="AD330" s="53"/>
      <c r="AE330" s="53"/>
      <c r="AF330" s="53"/>
      <c r="AG330" s="53"/>
    </row>
    <row r="331">
      <c r="B331" s="54"/>
      <c r="C331" s="54"/>
      <c r="AC331" s="53"/>
      <c r="AD331" s="53"/>
      <c r="AE331" s="53"/>
      <c r="AF331" s="53"/>
      <c r="AG331" s="53"/>
    </row>
    <row r="332">
      <c r="B332" s="54"/>
      <c r="C332" s="54"/>
      <c r="AC332" s="53"/>
      <c r="AD332" s="53"/>
      <c r="AE332" s="53"/>
      <c r="AF332" s="53"/>
      <c r="AG332" s="53"/>
    </row>
    <row r="333">
      <c r="B333" s="54"/>
      <c r="C333" s="54"/>
      <c r="AC333" s="53"/>
      <c r="AD333" s="53"/>
      <c r="AE333" s="53"/>
      <c r="AF333" s="53"/>
      <c r="AG333" s="53"/>
    </row>
    <row r="334">
      <c r="B334" s="54"/>
      <c r="C334" s="54"/>
      <c r="AC334" s="53"/>
      <c r="AD334" s="53"/>
      <c r="AE334" s="53"/>
      <c r="AF334" s="53"/>
      <c r="AG334" s="53"/>
    </row>
    <row r="335">
      <c r="B335" s="54"/>
      <c r="C335" s="54"/>
      <c r="AC335" s="53"/>
      <c r="AD335" s="53"/>
      <c r="AE335" s="53"/>
      <c r="AF335" s="53"/>
      <c r="AG335" s="53"/>
    </row>
    <row r="336">
      <c r="B336" s="54"/>
      <c r="C336" s="54"/>
      <c r="AC336" s="53"/>
      <c r="AD336" s="53"/>
      <c r="AE336" s="53"/>
      <c r="AF336" s="53"/>
      <c r="AG336" s="53"/>
    </row>
    <row r="337">
      <c r="B337" s="54"/>
      <c r="C337" s="54"/>
      <c r="AC337" s="53"/>
      <c r="AD337" s="53"/>
      <c r="AE337" s="53"/>
      <c r="AF337" s="53"/>
      <c r="AG337" s="53"/>
    </row>
    <row r="338">
      <c r="B338" s="54"/>
      <c r="C338" s="54"/>
      <c r="AC338" s="53"/>
      <c r="AD338" s="53"/>
      <c r="AE338" s="53"/>
      <c r="AF338" s="53"/>
      <c r="AG338" s="53"/>
    </row>
    <row r="339">
      <c r="B339" s="54"/>
      <c r="C339" s="54"/>
      <c r="AC339" s="53"/>
      <c r="AD339" s="53"/>
      <c r="AE339" s="53"/>
      <c r="AF339" s="53"/>
      <c r="AG339" s="53"/>
    </row>
    <row r="340">
      <c r="B340" s="54"/>
      <c r="C340" s="54"/>
      <c r="AC340" s="53"/>
      <c r="AD340" s="53"/>
      <c r="AE340" s="53"/>
      <c r="AF340" s="53"/>
      <c r="AG340" s="53"/>
    </row>
    <row r="341">
      <c r="B341" s="54"/>
      <c r="C341" s="54"/>
      <c r="AC341" s="53"/>
      <c r="AD341" s="53"/>
      <c r="AE341" s="53"/>
      <c r="AF341" s="53"/>
      <c r="AG341" s="53"/>
    </row>
    <row r="342">
      <c r="B342" s="54"/>
      <c r="C342" s="54"/>
      <c r="AC342" s="53"/>
      <c r="AD342" s="53"/>
      <c r="AE342" s="53"/>
      <c r="AF342" s="53"/>
      <c r="AG342" s="53"/>
    </row>
    <row r="343">
      <c r="B343" s="54"/>
      <c r="C343" s="54"/>
      <c r="AC343" s="53"/>
      <c r="AD343" s="53"/>
      <c r="AE343" s="53"/>
      <c r="AF343" s="53"/>
      <c r="AG343" s="53"/>
    </row>
    <row r="344">
      <c r="B344" s="54"/>
      <c r="C344" s="54"/>
      <c r="AC344" s="53"/>
      <c r="AD344" s="53"/>
      <c r="AE344" s="53"/>
      <c r="AF344" s="53"/>
      <c r="AG344" s="53"/>
    </row>
    <row r="345">
      <c r="B345" s="54"/>
      <c r="C345" s="54"/>
      <c r="AC345" s="53"/>
      <c r="AD345" s="53"/>
      <c r="AE345" s="53"/>
      <c r="AF345" s="53"/>
      <c r="AG345" s="53"/>
    </row>
    <row r="346">
      <c r="B346" s="54"/>
      <c r="C346" s="54"/>
      <c r="AC346" s="53"/>
      <c r="AD346" s="53"/>
      <c r="AE346" s="53"/>
      <c r="AF346" s="53"/>
      <c r="AG346" s="53"/>
    </row>
    <row r="347">
      <c r="B347" s="54"/>
      <c r="C347" s="54"/>
      <c r="AC347" s="53"/>
      <c r="AD347" s="53"/>
      <c r="AE347" s="53"/>
      <c r="AF347" s="53"/>
      <c r="AG347" s="53"/>
    </row>
    <row r="348">
      <c r="B348" s="54"/>
      <c r="C348" s="54"/>
      <c r="AC348" s="53"/>
      <c r="AD348" s="53"/>
      <c r="AE348" s="53"/>
      <c r="AF348" s="53"/>
      <c r="AG348" s="53"/>
    </row>
    <row r="349">
      <c r="B349" s="54"/>
      <c r="C349" s="54"/>
      <c r="AC349" s="53"/>
      <c r="AD349" s="53"/>
      <c r="AE349" s="53"/>
      <c r="AF349" s="53"/>
      <c r="AG349" s="53"/>
    </row>
    <row r="350">
      <c r="B350" s="54"/>
      <c r="C350" s="54"/>
      <c r="AC350" s="53"/>
      <c r="AD350" s="53"/>
      <c r="AE350" s="53"/>
      <c r="AF350" s="53"/>
      <c r="AG350" s="53"/>
    </row>
    <row r="351">
      <c r="B351" s="54"/>
      <c r="C351" s="54"/>
      <c r="AC351" s="53"/>
      <c r="AD351" s="53"/>
      <c r="AE351" s="53"/>
      <c r="AF351" s="53"/>
      <c r="AG351" s="53"/>
    </row>
    <row r="352">
      <c r="B352" s="54"/>
      <c r="C352" s="54"/>
      <c r="AC352" s="53"/>
      <c r="AD352" s="53"/>
      <c r="AE352" s="53"/>
      <c r="AF352" s="53"/>
      <c r="AG352" s="53"/>
    </row>
    <row r="353">
      <c r="B353" s="54"/>
      <c r="C353" s="54"/>
      <c r="AC353" s="53"/>
      <c r="AD353" s="53"/>
      <c r="AE353" s="53"/>
      <c r="AF353" s="53"/>
      <c r="AG353" s="53"/>
    </row>
    <row r="354">
      <c r="B354" s="54"/>
      <c r="C354" s="54"/>
      <c r="AC354" s="53"/>
      <c r="AD354" s="53"/>
      <c r="AE354" s="53"/>
      <c r="AF354" s="53"/>
      <c r="AG354" s="53"/>
    </row>
    <row r="355">
      <c r="B355" s="54"/>
      <c r="C355" s="54"/>
      <c r="AC355" s="53"/>
      <c r="AD355" s="53"/>
      <c r="AE355" s="53"/>
      <c r="AF355" s="53"/>
      <c r="AG355" s="53"/>
    </row>
    <row r="356">
      <c r="B356" s="54"/>
      <c r="C356" s="54"/>
      <c r="AC356" s="53"/>
      <c r="AD356" s="53"/>
      <c r="AE356" s="53"/>
      <c r="AF356" s="53"/>
      <c r="AG356" s="53"/>
    </row>
    <row r="357">
      <c r="B357" s="54"/>
      <c r="C357" s="54"/>
      <c r="AC357" s="53"/>
      <c r="AD357" s="53"/>
      <c r="AE357" s="53"/>
      <c r="AF357" s="53"/>
      <c r="AG357" s="53"/>
    </row>
    <row r="358">
      <c r="B358" s="54"/>
      <c r="C358" s="54"/>
      <c r="AC358" s="53"/>
      <c r="AD358" s="53"/>
      <c r="AE358" s="53"/>
      <c r="AF358" s="53"/>
      <c r="AG358" s="53"/>
    </row>
    <row r="359">
      <c r="B359" s="54"/>
      <c r="C359" s="54"/>
      <c r="AC359" s="53"/>
      <c r="AD359" s="53"/>
      <c r="AE359" s="53"/>
      <c r="AF359" s="53"/>
      <c r="AG359" s="53"/>
    </row>
    <row r="360">
      <c r="B360" s="54"/>
      <c r="C360" s="54"/>
      <c r="AC360" s="53"/>
      <c r="AD360" s="53"/>
      <c r="AE360" s="53"/>
      <c r="AF360" s="53"/>
      <c r="AG360" s="53"/>
    </row>
    <row r="361">
      <c r="B361" s="54"/>
      <c r="C361" s="54"/>
      <c r="AC361" s="53"/>
      <c r="AD361" s="53"/>
      <c r="AE361" s="53"/>
      <c r="AF361" s="53"/>
      <c r="AG361" s="53"/>
    </row>
    <row r="362">
      <c r="B362" s="54"/>
      <c r="C362" s="54"/>
      <c r="AC362" s="53"/>
      <c r="AD362" s="53"/>
      <c r="AE362" s="53"/>
      <c r="AF362" s="53"/>
      <c r="AG362" s="53"/>
    </row>
    <row r="363">
      <c r="B363" s="54"/>
      <c r="C363" s="54"/>
      <c r="AC363" s="53"/>
      <c r="AD363" s="53"/>
      <c r="AE363" s="53"/>
      <c r="AF363" s="53"/>
      <c r="AG363" s="53"/>
    </row>
    <row r="364">
      <c r="B364" s="54"/>
      <c r="C364" s="54"/>
      <c r="AC364" s="53"/>
      <c r="AD364" s="53"/>
      <c r="AE364" s="53"/>
      <c r="AF364" s="53"/>
      <c r="AG364" s="53"/>
    </row>
    <row r="365">
      <c r="B365" s="54"/>
      <c r="C365" s="54"/>
      <c r="AC365" s="53"/>
      <c r="AD365" s="53"/>
      <c r="AE365" s="53"/>
      <c r="AF365" s="53"/>
      <c r="AG365" s="53"/>
    </row>
    <row r="366">
      <c r="B366" s="54"/>
      <c r="C366" s="54"/>
      <c r="AC366" s="53"/>
      <c r="AD366" s="53"/>
      <c r="AE366" s="53"/>
      <c r="AF366" s="53"/>
      <c r="AG366" s="53"/>
    </row>
    <row r="367">
      <c r="B367" s="54"/>
      <c r="C367" s="54"/>
      <c r="AC367" s="53"/>
      <c r="AD367" s="53"/>
      <c r="AE367" s="53"/>
      <c r="AF367" s="53"/>
      <c r="AG367" s="53"/>
    </row>
    <row r="368">
      <c r="B368" s="54"/>
      <c r="C368" s="54"/>
      <c r="AC368" s="53"/>
      <c r="AD368" s="53"/>
      <c r="AE368" s="53"/>
      <c r="AF368" s="53"/>
      <c r="AG368" s="53"/>
    </row>
    <row r="369">
      <c r="B369" s="54"/>
      <c r="C369" s="54"/>
      <c r="AC369" s="53"/>
      <c r="AD369" s="53"/>
      <c r="AE369" s="53"/>
      <c r="AF369" s="53"/>
      <c r="AG369" s="53"/>
    </row>
    <row r="370">
      <c r="B370" s="54"/>
      <c r="C370" s="54"/>
      <c r="AC370" s="53"/>
      <c r="AD370" s="53"/>
      <c r="AE370" s="53"/>
      <c r="AF370" s="53"/>
      <c r="AG370" s="53"/>
    </row>
    <row r="371">
      <c r="B371" s="54"/>
      <c r="C371" s="54"/>
      <c r="AC371" s="53"/>
      <c r="AD371" s="53"/>
      <c r="AE371" s="53"/>
      <c r="AF371" s="53"/>
      <c r="AG371" s="53"/>
    </row>
    <row r="372">
      <c r="B372" s="54"/>
      <c r="C372" s="54"/>
      <c r="AC372" s="53"/>
      <c r="AD372" s="53"/>
      <c r="AE372" s="53"/>
      <c r="AF372" s="53"/>
      <c r="AG372" s="53"/>
    </row>
    <row r="373">
      <c r="B373" s="54"/>
      <c r="C373" s="54"/>
      <c r="AC373" s="53"/>
      <c r="AD373" s="53"/>
      <c r="AE373" s="53"/>
      <c r="AF373" s="53"/>
      <c r="AG373" s="53"/>
    </row>
    <row r="374">
      <c r="B374" s="54"/>
      <c r="C374" s="54"/>
      <c r="AC374" s="53"/>
      <c r="AD374" s="53"/>
      <c r="AE374" s="53"/>
      <c r="AF374" s="53"/>
      <c r="AG374" s="53"/>
    </row>
    <row r="375">
      <c r="B375" s="54"/>
      <c r="C375" s="54"/>
      <c r="AC375" s="53"/>
      <c r="AD375" s="53"/>
      <c r="AE375" s="53"/>
      <c r="AF375" s="53"/>
      <c r="AG375" s="53"/>
    </row>
    <row r="376">
      <c r="B376" s="54"/>
      <c r="C376" s="54"/>
      <c r="AC376" s="53"/>
      <c r="AD376" s="53"/>
      <c r="AE376" s="53"/>
      <c r="AF376" s="53"/>
      <c r="AG376" s="53"/>
    </row>
    <row r="377">
      <c r="B377" s="54"/>
      <c r="C377" s="54"/>
      <c r="AC377" s="53"/>
      <c r="AD377" s="53"/>
      <c r="AE377" s="53"/>
      <c r="AF377" s="53"/>
      <c r="AG377" s="53"/>
    </row>
    <row r="378">
      <c r="B378" s="54"/>
      <c r="C378" s="54"/>
      <c r="AC378" s="53"/>
      <c r="AD378" s="53"/>
      <c r="AE378" s="53"/>
      <c r="AF378" s="53"/>
      <c r="AG378" s="53"/>
    </row>
    <row r="379">
      <c r="B379" s="54"/>
      <c r="C379" s="54"/>
      <c r="AC379" s="53"/>
      <c r="AD379" s="53"/>
      <c r="AE379" s="53"/>
      <c r="AF379" s="53"/>
      <c r="AG379" s="53"/>
    </row>
    <row r="380">
      <c r="B380" s="54"/>
      <c r="C380" s="54"/>
      <c r="AC380" s="53"/>
      <c r="AD380" s="53"/>
      <c r="AE380" s="53"/>
      <c r="AF380" s="53"/>
      <c r="AG380" s="53"/>
    </row>
    <row r="381">
      <c r="B381" s="54"/>
      <c r="C381" s="54"/>
      <c r="AC381" s="53"/>
      <c r="AD381" s="53"/>
      <c r="AE381" s="53"/>
      <c r="AF381" s="53"/>
      <c r="AG381" s="53"/>
    </row>
    <row r="382">
      <c r="B382" s="54"/>
      <c r="C382" s="54"/>
      <c r="AC382" s="53"/>
      <c r="AD382" s="53"/>
      <c r="AE382" s="53"/>
      <c r="AF382" s="53"/>
      <c r="AG382" s="53"/>
    </row>
    <row r="383">
      <c r="B383" s="54"/>
      <c r="C383" s="54"/>
      <c r="AC383" s="53"/>
      <c r="AD383" s="53"/>
      <c r="AE383" s="53"/>
      <c r="AF383" s="53"/>
      <c r="AG383" s="53"/>
    </row>
    <row r="384">
      <c r="B384" s="54"/>
      <c r="C384" s="54"/>
      <c r="AC384" s="53"/>
      <c r="AD384" s="53"/>
      <c r="AE384" s="53"/>
      <c r="AF384" s="53"/>
      <c r="AG384" s="53"/>
    </row>
    <row r="385">
      <c r="B385" s="54"/>
      <c r="C385" s="54"/>
      <c r="AC385" s="53"/>
      <c r="AD385" s="53"/>
      <c r="AE385" s="53"/>
      <c r="AF385" s="53"/>
      <c r="AG385" s="53"/>
    </row>
    <row r="386">
      <c r="B386" s="54"/>
      <c r="C386" s="54"/>
      <c r="AC386" s="53"/>
      <c r="AD386" s="53"/>
      <c r="AE386" s="53"/>
      <c r="AF386" s="53"/>
      <c r="AG386" s="53"/>
    </row>
    <row r="387">
      <c r="B387" s="54"/>
      <c r="C387" s="54"/>
      <c r="AC387" s="53"/>
      <c r="AD387" s="53"/>
      <c r="AE387" s="53"/>
      <c r="AF387" s="53"/>
      <c r="AG387" s="53"/>
    </row>
    <row r="388">
      <c r="B388" s="54"/>
      <c r="C388" s="54"/>
      <c r="AC388" s="53"/>
      <c r="AD388" s="53"/>
      <c r="AE388" s="53"/>
      <c r="AF388" s="53"/>
      <c r="AG388" s="53"/>
    </row>
    <row r="389">
      <c r="B389" s="54"/>
      <c r="C389" s="54"/>
      <c r="AC389" s="53"/>
      <c r="AD389" s="53"/>
      <c r="AE389" s="53"/>
      <c r="AF389" s="53"/>
      <c r="AG389" s="53"/>
    </row>
    <row r="390">
      <c r="B390" s="54"/>
      <c r="C390" s="54"/>
      <c r="AC390" s="53"/>
      <c r="AD390" s="53"/>
      <c r="AE390" s="53"/>
      <c r="AF390" s="53"/>
      <c r="AG390" s="53"/>
    </row>
    <row r="391">
      <c r="B391" s="54"/>
      <c r="C391" s="54"/>
      <c r="AC391" s="53"/>
      <c r="AD391" s="53"/>
      <c r="AE391" s="53"/>
      <c r="AF391" s="53"/>
      <c r="AG391" s="53"/>
    </row>
    <row r="392">
      <c r="B392" s="54"/>
      <c r="C392" s="54"/>
      <c r="AC392" s="53"/>
      <c r="AD392" s="53"/>
      <c r="AE392" s="53"/>
      <c r="AF392" s="53"/>
      <c r="AG392" s="53"/>
    </row>
    <row r="393">
      <c r="B393" s="54"/>
      <c r="C393" s="54"/>
      <c r="AC393" s="53"/>
      <c r="AD393" s="53"/>
      <c r="AE393" s="53"/>
      <c r="AF393" s="53"/>
      <c r="AG393" s="53"/>
    </row>
    <row r="394">
      <c r="B394" s="54"/>
      <c r="C394" s="54"/>
      <c r="AC394" s="53"/>
      <c r="AD394" s="53"/>
      <c r="AE394" s="53"/>
      <c r="AF394" s="53"/>
      <c r="AG394" s="53"/>
    </row>
    <row r="395">
      <c r="B395" s="54"/>
      <c r="C395" s="54"/>
      <c r="AC395" s="53"/>
      <c r="AD395" s="53"/>
      <c r="AE395" s="53"/>
      <c r="AF395" s="53"/>
      <c r="AG395" s="53"/>
    </row>
    <row r="396">
      <c r="B396" s="54"/>
      <c r="C396" s="54"/>
      <c r="AC396" s="53"/>
      <c r="AD396" s="53"/>
      <c r="AE396" s="53"/>
      <c r="AF396" s="53"/>
      <c r="AG396" s="53"/>
    </row>
    <row r="397">
      <c r="B397" s="54"/>
      <c r="C397" s="54"/>
      <c r="AC397" s="53"/>
      <c r="AD397" s="53"/>
      <c r="AE397" s="53"/>
      <c r="AF397" s="53"/>
      <c r="AG397" s="53"/>
    </row>
    <row r="398">
      <c r="B398" s="54"/>
      <c r="C398" s="54"/>
      <c r="AC398" s="53"/>
      <c r="AD398" s="53"/>
      <c r="AE398" s="53"/>
      <c r="AF398" s="53"/>
      <c r="AG398" s="53"/>
    </row>
    <row r="399">
      <c r="B399" s="54"/>
      <c r="C399" s="54"/>
      <c r="AC399" s="53"/>
      <c r="AD399" s="53"/>
      <c r="AE399" s="53"/>
      <c r="AF399" s="53"/>
      <c r="AG399" s="53"/>
    </row>
    <row r="400">
      <c r="B400" s="54"/>
      <c r="C400" s="54"/>
      <c r="AC400" s="53"/>
      <c r="AD400" s="53"/>
      <c r="AE400" s="53"/>
      <c r="AF400" s="53"/>
      <c r="AG400" s="53"/>
    </row>
    <row r="401">
      <c r="B401" s="54"/>
      <c r="C401" s="54"/>
      <c r="AC401" s="53"/>
      <c r="AD401" s="53"/>
      <c r="AE401" s="53"/>
      <c r="AF401" s="53"/>
      <c r="AG401" s="53"/>
    </row>
    <row r="402">
      <c r="B402" s="54"/>
      <c r="C402" s="54"/>
      <c r="AC402" s="53"/>
      <c r="AD402" s="53"/>
      <c r="AE402" s="53"/>
      <c r="AF402" s="53"/>
      <c r="AG402" s="53"/>
    </row>
    <row r="403">
      <c r="B403" s="54"/>
      <c r="C403" s="54"/>
      <c r="AC403" s="53"/>
      <c r="AD403" s="53"/>
      <c r="AE403" s="53"/>
      <c r="AF403" s="53"/>
      <c r="AG403" s="53"/>
    </row>
    <row r="404">
      <c r="B404" s="54"/>
      <c r="C404" s="54"/>
      <c r="AC404" s="53"/>
      <c r="AD404" s="53"/>
      <c r="AE404" s="53"/>
      <c r="AF404" s="53"/>
      <c r="AG404" s="53"/>
    </row>
    <row r="405">
      <c r="B405" s="54"/>
      <c r="C405" s="54"/>
      <c r="AC405" s="53"/>
      <c r="AD405" s="53"/>
      <c r="AE405" s="53"/>
      <c r="AF405" s="53"/>
      <c r="AG405" s="53"/>
    </row>
    <row r="406">
      <c r="B406" s="54"/>
      <c r="C406" s="54"/>
      <c r="AC406" s="53"/>
      <c r="AD406" s="53"/>
      <c r="AE406" s="53"/>
      <c r="AF406" s="53"/>
      <c r="AG406" s="53"/>
    </row>
    <row r="407">
      <c r="B407" s="54"/>
      <c r="C407" s="54"/>
      <c r="AC407" s="53"/>
      <c r="AD407" s="53"/>
      <c r="AE407" s="53"/>
      <c r="AF407" s="53"/>
      <c r="AG407" s="53"/>
    </row>
    <row r="408">
      <c r="B408" s="54"/>
      <c r="C408" s="54"/>
      <c r="AC408" s="53"/>
      <c r="AD408" s="53"/>
      <c r="AE408" s="53"/>
      <c r="AF408" s="53"/>
      <c r="AG408" s="53"/>
    </row>
    <row r="409">
      <c r="B409" s="54"/>
      <c r="C409" s="54"/>
      <c r="AC409" s="53"/>
      <c r="AD409" s="53"/>
      <c r="AE409" s="53"/>
      <c r="AF409" s="53"/>
      <c r="AG409" s="53"/>
    </row>
    <row r="410">
      <c r="B410" s="54"/>
      <c r="C410" s="54"/>
      <c r="AC410" s="53"/>
      <c r="AD410" s="53"/>
      <c r="AE410" s="53"/>
      <c r="AF410" s="53"/>
      <c r="AG410" s="53"/>
    </row>
    <row r="411">
      <c r="B411" s="54"/>
      <c r="C411" s="54"/>
      <c r="AC411" s="53"/>
      <c r="AD411" s="53"/>
      <c r="AE411" s="53"/>
      <c r="AF411" s="53"/>
      <c r="AG411" s="53"/>
    </row>
    <row r="412">
      <c r="B412" s="54"/>
      <c r="C412" s="54"/>
      <c r="AC412" s="53"/>
      <c r="AD412" s="53"/>
      <c r="AE412" s="53"/>
      <c r="AF412" s="53"/>
      <c r="AG412" s="53"/>
    </row>
    <row r="413">
      <c r="B413" s="54"/>
      <c r="C413" s="54"/>
      <c r="AC413" s="53"/>
      <c r="AD413" s="53"/>
      <c r="AE413" s="53"/>
      <c r="AF413" s="53"/>
      <c r="AG413" s="53"/>
    </row>
    <row r="414">
      <c r="B414" s="54"/>
      <c r="C414" s="54"/>
      <c r="AC414" s="53"/>
      <c r="AD414" s="53"/>
      <c r="AE414" s="53"/>
      <c r="AF414" s="53"/>
      <c r="AG414" s="53"/>
    </row>
    <row r="415">
      <c r="B415" s="54"/>
      <c r="C415" s="54"/>
      <c r="AC415" s="53"/>
      <c r="AD415" s="53"/>
      <c r="AE415" s="53"/>
      <c r="AF415" s="53"/>
      <c r="AG415" s="53"/>
    </row>
    <row r="416">
      <c r="B416" s="54"/>
      <c r="C416" s="54"/>
      <c r="AC416" s="53"/>
      <c r="AD416" s="53"/>
      <c r="AE416" s="53"/>
      <c r="AF416" s="53"/>
      <c r="AG416" s="53"/>
    </row>
    <row r="417">
      <c r="B417" s="54"/>
      <c r="C417" s="54"/>
      <c r="AC417" s="53"/>
      <c r="AD417" s="53"/>
      <c r="AE417" s="53"/>
      <c r="AF417" s="53"/>
      <c r="AG417" s="53"/>
    </row>
    <row r="418">
      <c r="B418" s="54"/>
      <c r="C418" s="54"/>
      <c r="AC418" s="53"/>
      <c r="AD418" s="53"/>
      <c r="AE418" s="53"/>
      <c r="AF418" s="53"/>
      <c r="AG418" s="53"/>
    </row>
    <row r="419">
      <c r="B419" s="54"/>
      <c r="C419" s="54"/>
      <c r="AC419" s="53"/>
      <c r="AD419" s="53"/>
      <c r="AE419" s="53"/>
      <c r="AF419" s="53"/>
      <c r="AG419" s="53"/>
    </row>
    <row r="420">
      <c r="B420" s="54"/>
      <c r="C420" s="54"/>
      <c r="AC420" s="53"/>
      <c r="AD420" s="53"/>
      <c r="AE420" s="53"/>
      <c r="AF420" s="53"/>
      <c r="AG420" s="53"/>
    </row>
    <row r="421">
      <c r="B421" s="54"/>
      <c r="C421" s="54"/>
      <c r="AC421" s="53"/>
      <c r="AD421" s="53"/>
      <c r="AE421" s="53"/>
      <c r="AF421" s="53"/>
      <c r="AG421" s="53"/>
    </row>
    <row r="422">
      <c r="B422" s="54"/>
      <c r="C422" s="54"/>
      <c r="AC422" s="53"/>
      <c r="AD422" s="53"/>
      <c r="AE422" s="53"/>
      <c r="AF422" s="53"/>
      <c r="AG422" s="53"/>
    </row>
    <row r="423">
      <c r="B423" s="54"/>
      <c r="C423" s="54"/>
      <c r="AC423" s="53"/>
      <c r="AD423" s="53"/>
      <c r="AE423" s="53"/>
      <c r="AF423" s="53"/>
      <c r="AG423" s="53"/>
    </row>
    <row r="424">
      <c r="B424" s="54"/>
      <c r="C424" s="54"/>
      <c r="AC424" s="53"/>
      <c r="AD424" s="53"/>
      <c r="AE424" s="53"/>
      <c r="AF424" s="53"/>
      <c r="AG424" s="53"/>
    </row>
    <row r="425">
      <c r="B425" s="54"/>
      <c r="C425" s="54"/>
      <c r="AC425" s="53"/>
      <c r="AD425" s="53"/>
      <c r="AE425" s="53"/>
      <c r="AF425" s="53"/>
      <c r="AG425" s="53"/>
    </row>
    <row r="426">
      <c r="B426" s="54"/>
      <c r="C426" s="54"/>
      <c r="AC426" s="53"/>
      <c r="AD426" s="53"/>
      <c r="AE426" s="53"/>
      <c r="AF426" s="53"/>
      <c r="AG426" s="53"/>
    </row>
    <row r="427">
      <c r="B427" s="54"/>
      <c r="C427" s="54"/>
      <c r="AC427" s="53"/>
      <c r="AD427" s="53"/>
      <c r="AE427" s="53"/>
      <c r="AF427" s="53"/>
      <c r="AG427" s="53"/>
    </row>
    <row r="428">
      <c r="B428" s="54"/>
      <c r="C428" s="54"/>
      <c r="AC428" s="53"/>
      <c r="AD428" s="53"/>
      <c r="AE428" s="53"/>
      <c r="AF428" s="53"/>
      <c r="AG428" s="53"/>
    </row>
    <row r="429">
      <c r="B429" s="54"/>
      <c r="C429" s="54"/>
      <c r="AC429" s="53"/>
      <c r="AD429" s="53"/>
      <c r="AE429" s="53"/>
      <c r="AF429" s="53"/>
      <c r="AG429" s="53"/>
    </row>
    <row r="430">
      <c r="B430" s="54"/>
      <c r="C430" s="54"/>
      <c r="AC430" s="53"/>
      <c r="AD430" s="53"/>
      <c r="AE430" s="53"/>
      <c r="AF430" s="53"/>
      <c r="AG430" s="53"/>
    </row>
    <row r="431">
      <c r="B431" s="54"/>
      <c r="C431" s="54"/>
      <c r="AC431" s="53"/>
      <c r="AD431" s="53"/>
      <c r="AE431" s="53"/>
      <c r="AF431" s="53"/>
      <c r="AG431" s="53"/>
    </row>
    <row r="432">
      <c r="B432" s="54"/>
      <c r="C432" s="54"/>
      <c r="AC432" s="53"/>
      <c r="AD432" s="53"/>
      <c r="AE432" s="53"/>
      <c r="AF432" s="53"/>
      <c r="AG432" s="53"/>
    </row>
    <row r="433">
      <c r="B433" s="54"/>
      <c r="C433" s="54"/>
      <c r="AC433" s="53"/>
      <c r="AD433" s="53"/>
      <c r="AE433" s="53"/>
      <c r="AF433" s="53"/>
      <c r="AG433" s="53"/>
    </row>
    <row r="434">
      <c r="B434" s="54"/>
      <c r="C434" s="54"/>
      <c r="AC434" s="53"/>
      <c r="AD434" s="53"/>
      <c r="AE434" s="53"/>
      <c r="AF434" s="53"/>
      <c r="AG434" s="53"/>
    </row>
    <row r="435">
      <c r="B435" s="54"/>
      <c r="C435" s="54"/>
      <c r="AC435" s="53"/>
      <c r="AD435" s="53"/>
      <c r="AE435" s="53"/>
      <c r="AF435" s="53"/>
      <c r="AG435" s="53"/>
    </row>
    <row r="436">
      <c r="B436" s="54"/>
      <c r="C436" s="54"/>
      <c r="AC436" s="53"/>
      <c r="AD436" s="53"/>
      <c r="AE436" s="53"/>
      <c r="AF436" s="53"/>
      <c r="AG436" s="53"/>
    </row>
    <row r="437">
      <c r="B437" s="54"/>
      <c r="C437" s="54"/>
      <c r="AC437" s="53"/>
      <c r="AD437" s="53"/>
      <c r="AE437" s="53"/>
      <c r="AF437" s="53"/>
      <c r="AG437" s="53"/>
    </row>
    <row r="438">
      <c r="B438" s="54"/>
      <c r="C438" s="54"/>
      <c r="AC438" s="53"/>
      <c r="AD438" s="53"/>
      <c r="AE438" s="53"/>
      <c r="AF438" s="53"/>
      <c r="AG438" s="53"/>
    </row>
    <row r="439">
      <c r="B439" s="54"/>
      <c r="C439" s="54"/>
      <c r="AC439" s="53"/>
      <c r="AD439" s="53"/>
      <c r="AE439" s="53"/>
      <c r="AF439" s="53"/>
      <c r="AG439" s="53"/>
    </row>
    <row r="440">
      <c r="B440" s="54"/>
      <c r="C440" s="54"/>
      <c r="AC440" s="53"/>
      <c r="AD440" s="53"/>
      <c r="AE440" s="53"/>
      <c r="AF440" s="53"/>
      <c r="AG440" s="53"/>
    </row>
    <row r="441">
      <c r="B441" s="54"/>
      <c r="C441" s="54"/>
      <c r="AC441" s="53"/>
      <c r="AD441" s="53"/>
      <c r="AE441" s="53"/>
      <c r="AF441" s="53"/>
      <c r="AG441" s="53"/>
    </row>
    <row r="442">
      <c r="B442" s="54"/>
      <c r="C442" s="54"/>
      <c r="AC442" s="53"/>
      <c r="AD442" s="53"/>
      <c r="AE442" s="53"/>
      <c r="AF442" s="53"/>
      <c r="AG442" s="53"/>
    </row>
    <row r="443">
      <c r="B443" s="54"/>
      <c r="C443" s="54"/>
      <c r="AC443" s="53"/>
      <c r="AD443" s="53"/>
      <c r="AE443" s="53"/>
      <c r="AF443" s="53"/>
      <c r="AG443" s="53"/>
    </row>
    <row r="444">
      <c r="B444" s="54"/>
      <c r="C444" s="54"/>
      <c r="AC444" s="53"/>
      <c r="AD444" s="53"/>
      <c r="AE444" s="53"/>
      <c r="AF444" s="53"/>
      <c r="AG444" s="53"/>
    </row>
    <row r="445">
      <c r="B445" s="54"/>
      <c r="C445" s="54"/>
      <c r="AC445" s="53"/>
      <c r="AD445" s="53"/>
      <c r="AE445" s="53"/>
      <c r="AF445" s="53"/>
      <c r="AG445" s="53"/>
    </row>
    <row r="446">
      <c r="B446" s="54"/>
      <c r="C446" s="54"/>
      <c r="AC446" s="53"/>
      <c r="AD446" s="53"/>
      <c r="AE446" s="53"/>
      <c r="AF446" s="53"/>
      <c r="AG446" s="53"/>
    </row>
    <row r="447">
      <c r="B447" s="54"/>
      <c r="C447" s="54"/>
      <c r="AC447" s="53"/>
      <c r="AD447" s="53"/>
      <c r="AE447" s="53"/>
      <c r="AF447" s="53"/>
      <c r="AG447" s="53"/>
    </row>
    <row r="448">
      <c r="B448" s="54"/>
      <c r="C448" s="54"/>
      <c r="AC448" s="53"/>
      <c r="AD448" s="53"/>
      <c r="AE448" s="53"/>
      <c r="AF448" s="53"/>
      <c r="AG448" s="53"/>
    </row>
    <row r="449">
      <c r="B449" s="54"/>
      <c r="C449" s="54"/>
      <c r="AC449" s="53"/>
      <c r="AD449" s="53"/>
      <c r="AE449" s="53"/>
      <c r="AF449" s="53"/>
      <c r="AG449" s="53"/>
    </row>
    <row r="450">
      <c r="B450" s="54"/>
      <c r="C450" s="54"/>
      <c r="AC450" s="53"/>
      <c r="AD450" s="53"/>
      <c r="AE450" s="53"/>
      <c r="AF450" s="53"/>
      <c r="AG450" s="53"/>
    </row>
    <row r="451">
      <c r="B451" s="54"/>
      <c r="C451" s="54"/>
      <c r="AC451" s="53"/>
      <c r="AD451" s="53"/>
      <c r="AE451" s="53"/>
      <c r="AF451" s="53"/>
      <c r="AG451" s="53"/>
    </row>
    <row r="452">
      <c r="B452" s="54"/>
      <c r="C452" s="54"/>
      <c r="AC452" s="53"/>
      <c r="AD452" s="53"/>
      <c r="AE452" s="53"/>
      <c r="AF452" s="53"/>
      <c r="AG452" s="53"/>
    </row>
    <row r="453">
      <c r="B453" s="54"/>
      <c r="C453" s="54"/>
      <c r="AC453" s="53"/>
      <c r="AD453" s="53"/>
      <c r="AE453" s="53"/>
      <c r="AF453" s="53"/>
      <c r="AG453" s="53"/>
    </row>
    <row r="454">
      <c r="B454" s="54"/>
      <c r="C454" s="54"/>
      <c r="AC454" s="53"/>
      <c r="AD454" s="53"/>
      <c r="AE454" s="53"/>
      <c r="AF454" s="53"/>
      <c r="AG454" s="53"/>
    </row>
    <row r="455">
      <c r="B455" s="54"/>
      <c r="C455" s="54"/>
      <c r="AC455" s="53"/>
      <c r="AD455" s="53"/>
      <c r="AE455" s="53"/>
      <c r="AF455" s="53"/>
      <c r="AG455" s="53"/>
    </row>
    <row r="456">
      <c r="B456" s="54"/>
      <c r="C456" s="54"/>
      <c r="AC456" s="53"/>
      <c r="AD456" s="53"/>
      <c r="AE456" s="53"/>
      <c r="AF456" s="53"/>
      <c r="AG456" s="53"/>
    </row>
    <row r="457">
      <c r="B457" s="54"/>
      <c r="C457" s="54"/>
      <c r="AC457" s="53"/>
      <c r="AD457" s="53"/>
      <c r="AE457" s="53"/>
      <c r="AF457" s="53"/>
      <c r="AG457" s="53"/>
    </row>
    <row r="458">
      <c r="B458" s="54"/>
      <c r="C458" s="54"/>
      <c r="AC458" s="53"/>
      <c r="AD458" s="53"/>
      <c r="AE458" s="53"/>
      <c r="AF458" s="53"/>
      <c r="AG458" s="53"/>
    </row>
    <row r="459">
      <c r="B459" s="54"/>
      <c r="C459" s="54"/>
      <c r="AC459" s="53"/>
      <c r="AD459" s="53"/>
      <c r="AE459" s="53"/>
      <c r="AF459" s="53"/>
      <c r="AG459" s="53"/>
    </row>
    <row r="460">
      <c r="B460" s="54"/>
      <c r="C460" s="54"/>
      <c r="AC460" s="53"/>
      <c r="AD460" s="53"/>
      <c r="AE460" s="53"/>
      <c r="AF460" s="53"/>
      <c r="AG460" s="53"/>
    </row>
    <row r="461">
      <c r="B461" s="54"/>
      <c r="C461" s="54"/>
      <c r="AC461" s="53"/>
      <c r="AD461" s="53"/>
      <c r="AE461" s="53"/>
      <c r="AF461" s="53"/>
      <c r="AG461" s="53"/>
    </row>
    <row r="462">
      <c r="B462" s="54"/>
      <c r="C462" s="54"/>
      <c r="AC462" s="53"/>
      <c r="AD462" s="53"/>
      <c r="AE462" s="53"/>
      <c r="AF462" s="53"/>
      <c r="AG462" s="53"/>
    </row>
    <row r="463">
      <c r="B463" s="54"/>
      <c r="C463" s="54"/>
      <c r="AC463" s="53"/>
      <c r="AD463" s="53"/>
      <c r="AE463" s="53"/>
      <c r="AF463" s="53"/>
      <c r="AG463" s="53"/>
    </row>
    <row r="464">
      <c r="B464" s="54"/>
      <c r="C464" s="54"/>
      <c r="AC464" s="53"/>
      <c r="AD464" s="53"/>
      <c r="AE464" s="53"/>
      <c r="AF464" s="53"/>
      <c r="AG464" s="53"/>
    </row>
    <row r="465">
      <c r="B465" s="54"/>
      <c r="C465" s="54"/>
      <c r="AC465" s="53"/>
      <c r="AD465" s="53"/>
      <c r="AE465" s="53"/>
      <c r="AF465" s="53"/>
      <c r="AG465" s="53"/>
    </row>
    <row r="466">
      <c r="B466" s="54"/>
      <c r="C466" s="54"/>
      <c r="AC466" s="53"/>
      <c r="AD466" s="53"/>
      <c r="AE466" s="53"/>
      <c r="AF466" s="53"/>
      <c r="AG466" s="53"/>
    </row>
    <row r="467">
      <c r="B467" s="54"/>
      <c r="C467" s="54"/>
      <c r="AC467" s="53"/>
      <c r="AD467" s="53"/>
      <c r="AE467" s="53"/>
      <c r="AF467" s="53"/>
      <c r="AG467" s="53"/>
    </row>
    <row r="468">
      <c r="B468" s="54"/>
      <c r="C468" s="54"/>
      <c r="AC468" s="53"/>
      <c r="AD468" s="53"/>
      <c r="AE468" s="53"/>
      <c r="AF468" s="53"/>
      <c r="AG468" s="53"/>
    </row>
    <row r="469">
      <c r="B469" s="54"/>
      <c r="C469" s="54"/>
      <c r="AC469" s="53"/>
      <c r="AD469" s="53"/>
      <c r="AE469" s="53"/>
      <c r="AF469" s="53"/>
      <c r="AG469" s="53"/>
    </row>
    <row r="470">
      <c r="B470" s="54"/>
      <c r="C470" s="54"/>
      <c r="AC470" s="53"/>
      <c r="AD470" s="53"/>
      <c r="AE470" s="53"/>
      <c r="AF470" s="53"/>
      <c r="AG470" s="53"/>
    </row>
    <row r="471">
      <c r="B471" s="54"/>
      <c r="C471" s="54"/>
      <c r="AC471" s="53"/>
      <c r="AD471" s="53"/>
      <c r="AE471" s="53"/>
      <c r="AF471" s="53"/>
      <c r="AG471" s="53"/>
    </row>
    <row r="472">
      <c r="B472" s="54"/>
      <c r="C472" s="54"/>
      <c r="AC472" s="53"/>
      <c r="AD472" s="53"/>
      <c r="AE472" s="53"/>
      <c r="AF472" s="53"/>
      <c r="AG472" s="53"/>
    </row>
    <row r="473">
      <c r="B473" s="54"/>
      <c r="C473" s="54"/>
      <c r="AC473" s="53"/>
      <c r="AD473" s="53"/>
      <c r="AE473" s="53"/>
      <c r="AF473" s="53"/>
      <c r="AG473" s="53"/>
    </row>
    <row r="474">
      <c r="B474" s="54"/>
      <c r="C474" s="54"/>
      <c r="AC474" s="53"/>
      <c r="AD474" s="53"/>
      <c r="AE474" s="53"/>
      <c r="AF474" s="53"/>
      <c r="AG474" s="53"/>
    </row>
    <row r="475">
      <c r="B475" s="54"/>
      <c r="C475" s="54"/>
      <c r="AC475" s="53"/>
      <c r="AD475" s="53"/>
      <c r="AE475" s="53"/>
      <c r="AF475" s="53"/>
      <c r="AG475" s="53"/>
    </row>
    <row r="476">
      <c r="B476" s="54"/>
      <c r="C476" s="54"/>
      <c r="AC476" s="53"/>
      <c r="AD476" s="53"/>
      <c r="AE476" s="53"/>
      <c r="AF476" s="53"/>
      <c r="AG476" s="53"/>
    </row>
    <row r="477">
      <c r="B477" s="54"/>
      <c r="C477" s="54"/>
      <c r="AC477" s="53"/>
      <c r="AD477" s="53"/>
      <c r="AE477" s="53"/>
      <c r="AF477" s="53"/>
      <c r="AG477" s="53"/>
    </row>
    <row r="478">
      <c r="B478" s="54"/>
      <c r="C478" s="54"/>
      <c r="AC478" s="53"/>
      <c r="AD478" s="53"/>
      <c r="AE478" s="53"/>
      <c r="AF478" s="53"/>
      <c r="AG478" s="53"/>
    </row>
    <row r="479">
      <c r="B479" s="54"/>
      <c r="C479" s="54"/>
      <c r="AC479" s="53"/>
      <c r="AD479" s="53"/>
      <c r="AE479" s="53"/>
      <c r="AF479" s="53"/>
      <c r="AG479" s="53"/>
    </row>
    <row r="480">
      <c r="B480" s="54"/>
      <c r="C480" s="54"/>
      <c r="AC480" s="53"/>
      <c r="AD480" s="53"/>
      <c r="AE480" s="53"/>
      <c r="AF480" s="53"/>
      <c r="AG480" s="53"/>
    </row>
    <row r="481">
      <c r="B481" s="54"/>
      <c r="C481" s="54"/>
      <c r="AC481" s="53"/>
      <c r="AD481" s="53"/>
      <c r="AE481" s="53"/>
      <c r="AF481" s="53"/>
      <c r="AG481" s="53"/>
    </row>
    <row r="482">
      <c r="B482" s="54"/>
      <c r="C482" s="54"/>
      <c r="AC482" s="53"/>
      <c r="AD482" s="53"/>
      <c r="AE482" s="53"/>
      <c r="AF482" s="53"/>
      <c r="AG482" s="53"/>
    </row>
    <row r="483">
      <c r="B483" s="54"/>
      <c r="C483" s="54"/>
      <c r="AC483" s="53"/>
      <c r="AD483" s="53"/>
      <c r="AE483" s="53"/>
      <c r="AF483" s="53"/>
      <c r="AG483" s="53"/>
    </row>
    <row r="484">
      <c r="B484" s="54"/>
      <c r="C484" s="54"/>
      <c r="AC484" s="53"/>
      <c r="AD484" s="53"/>
      <c r="AE484" s="53"/>
      <c r="AF484" s="53"/>
      <c r="AG484" s="53"/>
    </row>
    <row r="485">
      <c r="B485" s="54"/>
      <c r="C485" s="54"/>
      <c r="AC485" s="53"/>
      <c r="AD485" s="53"/>
      <c r="AE485" s="53"/>
      <c r="AF485" s="53"/>
      <c r="AG485" s="53"/>
    </row>
    <row r="486">
      <c r="B486" s="54"/>
      <c r="C486" s="54"/>
      <c r="AC486" s="53"/>
      <c r="AD486" s="53"/>
      <c r="AE486" s="53"/>
      <c r="AF486" s="53"/>
      <c r="AG486" s="53"/>
    </row>
    <row r="487">
      <c r="B487" s="54"/>
      <c r="C487" s="54"/>
      <c r="AC487" s="53"/>
      <c r="AD487" s="53"/>
      <c r="AE487" s="53"/>
      <c r="AF487" s="53"/>
      <c r="AG487" s="53"/>
    </row>
    <row r="488">
      <c r="B488" s="54"/>
      <c r="C488" s="54"/>
      <c r="AC488" s="53"/>
      <c r="AD488" s="53"/>
      <c r="AE488" s="53"/>
      <c r="AF488" s="53"/>
      <c r="AG488" s="53"/>
    </row>
    <row r="489">
      <c r="B489" s="54"/>
      <c r="C489" s="54"/>
      <c r="AC489" s="53"/>
      <c r="AD489" s="53"/>
      <c r="AE489" s="53"/>
      <c r="AF489" s="53"/>
      <c r="AG489" s="53"/>
    </row>
    <row r="490">
      <c r="B490" s="54"/>
      <c r="C490" s="54"/>
      <c r="AC490" s="53"/>
      <c r="AD490" s="53"/>
      <c r="AE490" s="53"/>
      <c r="AF490" s="53"/>
      <c r="AG490" s="53"/>
    </row>
    <row r="491">
      <c r="B491" s="54"/>
      <c r="C491" s="54"/>
      <c r="AC491" s="53"/>
      <c r="AD491" s="53"/>
      <c r="AE491" s="53"/>
      <c r="AF491" s="53"/>
      <c r="AG491" s="53"/>
    </row>
    <row r="492">
      <c r="B492" s="54"/>
      <c r="C492" s="54"/>
      <c r="AC492" s="53"/>
      <c r="AD492" s="53"/>
      <c r="AE492" s="53"/>
      <c r="AF492" s="53"/>
      <c r="AG492" s="53"/>
    </row>
    <row r="493">
      <c r="B493" s="54"/>
      <c r="C493" s="54"/>
      <c r="AC493" s="53"/>
      <c r="AD493" s="53"/>
      <c r="AE493" s="53"/>
      <c r="AF493" s="53"/>
      <c r="AG493" s="53"/>
    </row>
    <row r="494">
      <c r="B494" s="54"/>
      <c r="C494" s="54"/>
      <c r="AC494" s="53"/>
      <c r="AD494" s="53"/>
      <c r="AE494" s="53"/>
      <c r="AF494" s="53"/>
      <c r="AG494" s="53"/>
    </row>
    <row r="495">
      <c r="B495" s="54"/>
      <c r="C495" s="54"/>
      <c r="AC495" s="53"/>
      <c r="AD495" s="53"/>
      <c r="AE495" s="53"/>
      <c r="AF495" s="53"/>
      <c r="AG495" s="53"/>
    </row>
    <row r="496">
      <c r="B496" s="54"/>
      <c r="C496" s="54"/>
      <c r="AC496" s="53"/>
      <c r="AD496" s="53"/>
      <c r="AE496" s="53"/>
      <c r="AF496" s="53"/>
      <c r="AG496" s="53"/>
    </row>
    <row r="497">
      <c r="B497" s="54"/>
      <c r="C497" s="54"/>
      <c r="AC497" s="53"/>
      <c r="AD497" s="53"/>
      <c r="AE497" s="53"/>
      <c r="AF497" s="53"/>
      <c r="AG497" s="53"/>
    </row>
    <row r="498">
      <c r="B498" s="54"/>
      <c r="C498" s="54"/>
      <c r="AC498" s="53"/>
      <c r="AD498" s="53"/>
      <c r="AE498" s="53"/>
      <c r="AF498" s="53"/>
      <c r="AG498" s="53"/>
    </row>
    <row r="499">
      <c r="B499" s="54"/>
      <c r="C499" s="54"/>
      <c r="AC499" s="53"/>
      <c r="AD499" s="53"/>
      <c r="AE499" s="53"/>
      <c r="AF499" s="53"/>
      <c r="AG499" s="53"/>
    </row>
    <row r="500">
      <c r="B500" s="54"/>
      <c r="C500" s="54"/>
      <c r="AC500" s="53"/>
      <c r="AD500" s="53"/>
      <c r="AE500" s="53"/>
      <c r="AF500" s="53"/>
      <c r="AG500" s="53"/>
    </row>
    <row r="501">
      <c r="B501" s="54"/>
      <c r="C501" s="54"/>
      <c r="AC501" s="53"/>
      <c r="AD501" s="53"/>
      <c r="AE501" s="53"/>
      <c r="AF501" s="53"/>
      <c r="AG501" s="53"/>
    </row>
    <row r="502">
      <c r="B502" s="54"/>
      <c r="C502" s="54"/>
      <c r="AC502" s="53"/>
      <c r="AD502" s="53"/>
      <c r="AE502" s="53"/>
      <c r="AF502" s="53"/>
      <c r="AG502" s="53"/>
    </row>
    <row r="503">
      <c r="B503" s="54"/>
      <c r="C503" s="54"/>
      <c r="AC503" s="53"/>
      <c r="AD503" s="53"/>
      <c r="AE503" s="53"/>
      <c r="AF503" s="53"/>
      <c r="AG503" s="53"/>
    </row>
    <row r="504">
      <c r="B504" s="54"/>
      <c r="C504" s="54"/>
      <c r="AC504" s="53"/>
      <c r="AD504" s="53"/>
      <c r="AE504" s="53"/>
      <c r="AF504" s="53"/>
      <c r="AG504" s="53"/>
    </row>
    <row r="505">
      <c r="B505" s="54"/>
      <c r="C505" s="54"/>
      <c r="AC505" s="53"/>
      <c r="AD505" s="53"/>
      <c r="AE505" s="53"/>
      <c r="AF505" s="53"/>
      <c r="AG505" s="53"/>
    </row>
    <row r="506">
      <c r="B506" s="54"/>
      <c r="C506" s="54"/>
      <c r="AC506" s="53"/>
      <c r="AD506" s="53"/>
      <c r="AE506" s="53"/>
      <c r="AF506" s="53"/>
      <c r="AG506" s="53"/>
    </row>
    <row r="507">
      <c r="B507" s="54"/>
      <c r="C507" s="54"/>
      <c r="AC507" s="53"/>
      <c r="AD507" s="53"/>
      <c r="AE507" s="53"/>
      <c r="AF507" s="53"/>
      <c r="AG507" s="53"/>
    </row>
    <row r="508">
      <c r="B508" s="54"/>
      <c r="C508" s="54"/>
      <c r="AC508" s="53"/>
      <c r="AD508" s="53"/>
      <c r="AE508" s="53"/>
      <c r="AF508" s="53"/>
      <c r="AG508" s="53"/>
    </row>
    <row r="509">
      <c r="B509" s="54"/>
      <c r="C509" s="54"/>
      <c r="AC509" s="53"/>
      <c r="AD509" s="53"/>
      <c r="AE509" s="53"/>
      <c r="AF509" s="53"/>
      <c r="AG509" s="53"/>
    </row>
    <row r="510">
      <c r="B510" s="54"/>
      <c r="C510" s="54"/>
      <c r="AC510" s="53"/>
      <c r="AD510" s="53"/>
      <c r="AE510" s="53"/>
      <c r="AF510" s="53"/>
      <c r="AG510" s="53"/>
    </row>
    <row r="511">
      <c r="B511" s="54"/>
      <c r="C511" s="54"/>
      <c r="AC511" s="53"/>
      <c r="AD511" s="53"/>
      <c r="AE511" s="53"/>
      <c r="AF511" s="53"/>
      <c r="AG511" s="53"/>
    </row>
    <row r="512">
      <c r="B512" s="54"/>
      <c r="C512" s="54"/>
      <c r="AC512" s="53"/>
      <c r="AD512" s="53"/>
      <c r="AE512" s="53"/>
      <c r="AF512" s="53"/>
      <c r="AG512" s="53"/>
    </row>
    <row r="513">
      <c r="B513" s="54"/>
      <c r="C513" s="54"/>
      <c r="AC513" s="53"/>
      <c r="AD513" s="53"/>
      <c r="AE513" s="53"/>
      <c r="AF513" s="53"/>
      <c r="AG513" s="53"/>
    </row>
    <row r="514">
      <c r="B514" s="54"/>
      <c r="C514" s="54"/>
      <c r="AC514" s="53"/>
      <c r="AD514" s="53"/>
      <c r="AE514" s="53"/>
      <c r="AF514" s="53"/>
      <c r="AG514" s="53"/>
    </row>
    <row r="515">
      <c r="B515" s="54"/>
      <c r="C515" s="54"/>
      <c r="AC515" s="53"/>
      <c r="AD515" s="53"/>
      <c r="AE515" s="53"/>
      <c r="AF515" s="53"/>
      <c r="AG515" s="53"/>
    </row>
    <row r="516">
      <c r="B516" s="54"/>
      <c r="C516" s="54"/>
      <c r="AC516" s="53"/>
      <c r="AD516" s="53"/>
      <c r="AE516" s="53"/>
      <c r="AF516" s="53"/>
      <c r="AG516" s="53"/>
    </row>
    <row r="517">
      <c r="B517" s="54"/>
      <c r="C517" s="54"/>
      <c r="AC517" s="53"/>
      <c r="AD517" s="53"/>
      <c r="AE517" s="53"/>
      <c r="AF517" s="53"/>
      <c r="AG517" s="53"/>
    </row>
    <row r="518">
      <c r="B518" s="54"/>
      <c r="C518" s="54"/>
      <c r="AC518" s="53"/>
      <c r="AD518" s="53"/>
      <c r="AE518" s="53"/>
      <c r="AF518" s="53"/>
      <c r="AG518" s="53"/>
    </row>
    <row r="519">
      <c r="B519" s="54"/>
      <c r="C519" s="54"/>
      <c r="AC519" s="53"/>
      <c r="AD519" s="53"/>
      <c r="AE519" s="53"/>
      <c r="AF519" s="53"/>
      <c r="AG519" s="53"/>
    </row>
    <row r="520">
      <c r="B520" s="54"/>
      <c r="C520" s="54"/>
      <c r="AC520" s="53"/>
      <c r="AD520" s="53"/>
      <c r="AE520" s="53"/>
      <c r="AF520" s="53"/>
      <c r="AG520" s="53"/>
    </row>
    <row r="521">
      <c r="B521" s="54"/>
      <c r="C521" s="54"/>
      <c r="AC521" s="53"/>
      <c r="AD521" s="53"/>
      <c r="AE521" s="53"/>
      <c r="AF521" s="53"/>
      <c r="AG521" s="53"/>
    </row>
    <row r="522">
      <c r="B522" s="54"/>
      <c r="C522" s="54"/>
      <c r="AC522" s="53"/>
      <c r="AD522" s="53"/>
      <c r="AE522" s="53"/>
      <c r="AF522" s="53"/>
      <c r="AG522" s="53"/>
    </row>
    <row r="523">
      <c r="B523" s="54"/>
      <c r="C523" s="54"/>
      <c r="AC523" s="53"/>
      <c r="AD523" s="53"/>
      <c r="AE523" s="53"/>
      <c r="AF523" s="53"/>
      <c r="AG523" s="53"/>
    </row>
    <row r="524">
      <c r="B524" s="54"/>
      <c r="C524" s="54"/>
      <c r="AC524" s="53"/>
      <c r="AD524" s="53"/>
      <c r="AE524" s="53"/>
      <c r="AF524" s="53"/>
      <c r="AG524" s="53"/>
    </row>
    <row r="525">
      <c r="B525" s="54"/>
      <c r="C525" s="54"/>
      <c r="AC525" s="53"/>
      <c r="AD525" s="53"/>
      <c r="AE525" s="53"/>
      <c r="AF525" s="53"/>
      <c r="AG525" s="53"/>
    </row>
    <row r="526">
      <c r="B526" s="54"/>
      <c r="C526" s="54"/>
      <c r="AC526" s="53"/>
      <c r="AD526" s="53"/>
      <c r="AE526" s="53"/>
      <c r="AF526" s="53"/>
      <c r="AG526" s="53"/>
    </row>
    <row r="527">
      <c r="B527" s="54"/>
      <c r="C527" s="54"/>
      <c r="AC527" s="53"/>
      <c r="AD527" s="53"/>
      <c r="AE527" s="53"/>
      <c r="AF527" s="53"/>
      <c r="AG527" s="53"/>
    </row>
    <row r="528">
      <c r="B528" s="54"/>
      <c r="C528" s="54"/>
      <c r="AC528" s="53"/>
      <c r="AD528" s="53"/>
      <c r="AE528" s="53"/>
      <c r="AF528" s="53"/>
      <c r="AG528" s="53"/>
    </row>
    <row r="529">
      <c r="B529" s="54"/>
      <c r="C529" s="54"/>
      <c r="AC529" s="53"/>
      <c r="AD529" s="53"/>
      <c r="AE529" s="53"/>
      <c r="AF529" s="53"/>
      <c r="AG529" s="53"/>
    </row>
    <row r="530">
      <c r="B530" s="54"/>
      <c r="C530" s="54"/>
      <c r="AC530" s="53"/>
      <c r="AD530" s="53"/>
      <c r="AE530" s="53"/>
      <c r="AF530" s="53"/>
      <c r="AG530" s="53"/>
    </row>
    <row r="531">
      <c r="B531" s="54"/>
      <c r="C531" s="54"/>
      <c r="AC531" s="53"/>
      <c r="AD531" s="53"/>
      <c r="AE531" s="53"/>
      <c r="AF531" s="53"/>
      <c r="AG531" s="53"/>
    </row>
    <row r="532">
      <c r="B532" s="54"/>
      <c r="C532" s="54"/>
      <c r="AC532" s="53"/>
      <c r="AD532" s="53"/>
      <c r="AE532" s="53"/>
      <c r="AF532" s="53"/>
      <c r="AG532" s="53"/>
    </row>
    <row r="533">
      <c r="B533" s="54"/>
      <c r="C533" s="54"/>
      <c r="AC533" s="53"/>
      <c r="AD533" s="53"/>
      <c r="AE533" s="53"/>
      <c r="AF533" s="53"/>
      <c r="AG533" s="53"/>
    </row>
    <row r="534">
      <c r="B534" s="54"/>
      <c r="C534" s="54"/>
      <c r="AC534" s="53"/>
      <c r="AD534" s="53"/>
      <c r="AE534" s="53"/>
      <c r="AF534" s="53"/>
      <c r="AG534" s="53"/>
    </row>
    <row r="535">
      <c r="B535" s="54"/>
      <c r="C535" s="54"/>
      <c r="AC535" s="53"/>
      <c r="AD535" s="53"/>
      <c r="AE535" s="53"/>
      <c r="AF535" s="53"/>
      <c r="AG535" s="53"/>
    </row>
    <row r="536">
      <c r="B536" s="54"/>
      <c r="C536" s="54"/>
      <c r="AC536" s="53"/>
      <c r="AD536" s="53"/>
      <c r="AE536" s="53"/>
      <c r="AF536" s="53"/>
      <c r="AG536" s="53"/>
    </row>
    <row r="537">
      <c r="B537" s="54"/>
      <c r="C537" s="54"/>
      <c r="AC537" s="53"/>
      <c r="AD537" s="53"/>
      <c r="AE537" s="53"/>
      <c r="AF537" s="53"/>
      <c r="AG537" s="53"/>
    </row>
    <row r="538">
      <c r="B538" s="54"/>
      <c r="C538" s="54"/>
      <c r="AC538" s="53"/>
      <c r="AD538" s="53"/>
      <c r="AE538" s="53"/>
      <c r="AF538" s="53"/>
      <c r="AG538" s="53"/>
    </row>
    <row r="539">
      <c r="B539" s="54"/>
      <c r="C539" s="54"/>
      <c r="AC539" s="53"/>
      <c r="AD539" s="53"/>
      <c r="AE539" s="53"/>
      <c r="AF539" s="53"/>
      <c r="AG539" s="53"/>
    </row>
    <row r="540">
      <c r="B540" s="54"/>
      <c r="C540" s="54"/>
      <c r="AC540" s="53"/>
      <c r="AD540" s="53"/>
      <c r="AE540" s="53"/>
      <c r="AF540" s="53"/>
      <c r="AG540" s="53"/>
    </row>
    <row r="541">
      <c r="B541" s="54"/>
      <c r="C541" s="54"/>
      <c r="AC541" s="53"/>
      <c r="AD541" s="53"/>
      <c r="AE541" s="53"/>
      <c r="AF541" s="53"/>
      <c r="AG541" s="53"/>
    </row>
    <row r="542">
      <c r="B542" s="54"/>
      <c r="C542" s="54"/>
      <c r="AC542" s="53"/>
      <c r="AD542" s="53"/>
      <c r="AE542" s="53"/>
      <c r="AF542" s="53"/>
      <c r="AG542" s="53"/>
    </row>
    <row r="543">
      <c r="B543" s="54"/>
      <c r="C543" s="54"/>
      <c r="AC543" s="53"/>
      <c r="AD543" s="53"/>
      <c r="AE543" s="53"/>
      <c r="AF543" s="53"/>
      <c r="AG543" s="53"/>
    </row>
    <row r="544">
      <c r="B544" s="54"/>
      <c r="C544" s="54"/>
      <c r="AC544" s="53"/>
      <c r="AD544" s="53"/>
      <c r="AE544" s="53"/>
      <c r="AF544" s="53"/>
      <c r="AG544" s="53"/>
    </row>
    <row r="545">
      <c r="B545" s="54"/>
      <c r="C545" s="54"/>
      <c r="AC545" s="53"/>
      <c r="AD545" s="53"/>
      <c r="AE545" s="53"/>
      <c r="AF545" s="53"/>
      <c r="AG545" s="53"/>
    </row>
    <row r="546">
      <c r="B546" s="54"/>
      <c r="C546" s="54"/>
      <c r="AC546" s="53"/>
      <c r="AD546" s="53"/>
      <c r="AE546" s="53"/>
      <c r="AF546" s="53"/>
      <c r="AG546" s="53"/>
    </row>
    <row r="547">
      <c r="B547" s="54"/>
      <c r="C547" s="54"/>
      <c r="AC547" s="53"/>
      <c r="AD547" s="53"/>
      <c r="AE547" s="53"/>
      <c r="AF547" s="53"/>
      <c r="AG547" s="53"/>
    </row>
    <row r="548">
      <c r="B548" s="54"/>
      <c r="C548" s="54"/>
      <c r="AC548" s="53"/>
      <c r="AD548" s="53"/>
      <c r="AE548" s="53"/>
      <c r="AF548" s="53"/>
      <c r="AG548" s="53"/>
    </row>
    <row r="549">
      <c r="B549" s="54"/>
      <c r="C549" s="54"/>
      <c r="AC549" s="53"/>
      <c r="AD549" s="53"/>
      <c r="AE549" s="53"/>
      <c r="AF549" s="53"/>
      <c r="AG549" s="53"/>
    </row>
    <row r="550">
      <c r="B550" s="54"/>
      <c r="C550" s="54"/>
      <c r="AC550" s="53"/>
      <c r="AD550" s="53"/>
      <c r="AE550" s="53"/>
      <c r="AF550" s="53"/>
      <c r="AG550" s="53"/>
    </row>
    <row r="551">
      <c r="B551" s="54"/>
      <c r="C551" s="54"/>
      <c r="AC551" s="53"/>
      <c r="AD551" s="53"/>
      <c r="AE551" s="53"/>
      <c r="AF551" s="53"/>
      <c r="AG551" s="53"/>
    </row>
    <row r="552">
      <c r="B552" s="54"/>
      <c r="C552" s="54"/>
      <c r="AC552" s="53"/>
      <c r="AD552" s="53"/>
      <c r="AE552" s="53"/>
      <c r="AF552" s="53"/>
      <c r="AG552" s="53"/>
    </row>
    <row r="553">
      <c r="B553" s="54"/>
      <c r="C553" s="54"/>
      <c r="AC553" s="53"/>
      <c r="AD553" s="53"/>
      <c r="AE553" s="53"/>
      <c r="AF553" s="53"/>
      <c r="AG553" s="53"/>
    </row>
    <row r="554">
      <c r="B554" s="54"/>
      <c r="C554" s="54"/>
      <c r="AC554" s="53"/>
      <c r="AD554" s="53"/>
      <c r="AE554" s="53"/>
      <c r="AF554" s="53"/>
      <c r="AG554" s="53"/>
    </row>
    <row r="555">
      <c r="B555" s="54"/>
      <c r="C555" s="54"/>
      <c r="AC555" s="53"/>
      <c r="AD555" s="53"/>
      <c r="AE555" s="53"/>
      <c r="AF555" s="53"/>
      <c r="AG555" s="53"/>
    </row>
    <row r="556">
      <c r="B556" s="54"/>
      <c r="C556" s="54"/>
      <c r="AC556" s="53"/>
      <c r="AD556" s="53"/>
      <c r="AE556" s="53"/>
      <c r="AF556" s="53"/>
      <c r="AG556" s="53"/>
    </row>
    <row r="557">
      <c r="B557" s="54"/>
      <c r="C557" s="54"/>
      <c r="AC557" s="53"/>
      <c r="AD557" s="53"/>
      <c r="AE557" s="53"/>
      <c r="AF557" s="53"/>
      <c r="AG557" s="53"/>
    </row>
    <row r="558">
      <c r="B558" s="54"/>
      <c r="C558" s="54"/>
      <c r="AC558" s="53"/>
      <c r="AD558" s="53"/>
      <c r="AE558" s="53"/>
      <c r="AF558" s="53"/>
      <c r="AG558" s="53"/>
    </row>
    <row r="559">
      <c r="B559" s="54"/>
      <c r="C559" s="54"/>
      <c r="AC559" s="53"/>
      <c r="AD559" s="53"/>
      <c r="AE559" s="53"/>
      <c r="AF559" s="53"/>
      <c r="AG559" s="53"/>
    </row>
    <row r="560">
      <c r="B560" s="54"/>
      <c r="C560" s="54"/>
      <c r="AC560" s="53"/>
      <c r="AD560" s="53"/>
      <c r="AE560" s="53"/>
      <c r="AF560" s="53"/>
      <c r="AG560" s="53"/>
    </row>
    <row r="561">
      <c r="B561" s="54"/>
      <c r="C561" s="54"/>
      <c r="AC561" s="53"/>
      <c r="AD561" s="53"/>
      <c r="AE561" s="53"/>
      <c r="AF561" s="53"/>
      <c r="AG561" s="53"/>
    </row>
    <row r="562">
      <c r="B562" s="54"/>
      <c r="C562" s="54"/>
      <c r="AC562" s="53"/>
      <c r="AD562" s="53"/>
      <c r="AE562" s="53"/>
      <c r="AF562" s="53"/>
      <c r="AG562" s="53"/>
    </row>
    <row r="563">
      <c r="B563" s="54"/>
      <c r="C563" s="54"/>
      <c r="AC563" s="53"/>
      <c r="AD563" s="53"/>
      <c r="AE563" s="53"/>
      <c r="AF563" s="53"/>
      <c r="AG563" s="53"/>
    </row>
    <row r="564">
      <c r="B564" s="54"/>
      <c r="C564" s="54"/>
      <c r="AC564" s="53"/>
      <c r="AD564" s="53"/>
      <c r="AE564" s="53"/>
      <c r="AF564" s="53"/>
      <c r="AG564" s="53"/>
    </row>
    <row r="565">
      <c r="B565" s="54"/>
      <c r="C565" s="54"/>
      <c r="AC565" s="53"/>
      <c r="AD565" s="53"/>
      <c r="AE565" s="53"/>
      <c r="AF565" s="53"/>
      <c r="AG565" s="53"/>
    </row>
    <row r="566">
      <c r="B566" s="54"/>
      <c r="C566" s="54"/>
      <c r="AC566" s="53"/>
      <c r="AD566" s="53"/>
      <c r="AE566" s="53"/>
      <c r="AF566" s="53"/>
      <c r="AG566" s="53"/>
    </row>
    <row r="567">
      <c r="B567" s="54"/>
      <c r="C567" s="54"/>
      <c r="AC567" s="53"/>
      <c r="AD567" s="53"/>
      <c r="AE567" s="53"/>
      <c r="AF567" s="53"/>
      <c r="AG567" s="53"/>
    </row>
    <row r="568">
      <c r="B568" s="54"/>
      <c r="C568" s="54"/>
      <c r="AC568" s="53"/>
      <c r="AD568" s="53"/>
      <c r="AE568" s="53"/>
      <c r="AF568" s="53"/>
      <c r="AG568" s="53"/>
    </row>
    <row r="569">
      <c r="B569" s="54"/>
      <c r="C569" s="54"/>
      <c r="AC569" s="53"/>
      <c r="AD569" s="53"/>
      <c r="AE569" s="53"/>
      <c r="AF569" s="53"/>
      <c r="AG569" s="53"/>
    </row>
    <row r="570">
      <c r="B570" s="54"/>
      <c r="C570" s="54"/>
      <c r="AC570" s="53"/>
      <c r="AD570" s="53"/>
      <c r="AE570" s="53"/>
      <c r="AF570" s="53"/>
      <c r="AG570" s="53"/>
    </row>
    <row r="571">
      <c r="B571" s="54"/>
      <c r="C571" s="54"/>
      <c r="AC571" s="53"/>
      <c r="AD571" s="53"/>
      <c r="AE571" s="53"/>
      <c r="AF571" s="53"/>
      <c r="AG571" s="53"/>
    </row>
    <row r="572">
      <c r="B572" s="54"/>
      <c r="C572" s="54"/>
      <c r="AC572" s="53"/>
      <c r="AD572" s="53"/>
      <c r="AE572" s="53"/>
      <c r="AF572" s="53"/>
      <c r="AG572" s="53"/>
    </row>
    <row r="573">
      <c r="B573" s="54"/>
      <c r="C573" s="54"/>
      <c r="AC573" s="53"/>
      <c r="AD573" s="53"/>
      <c r="AE573" s="53"/>
      <c r="AF573" s="53"/>
      <c r="AG573" s="53"/>
    </row>
    <row r="574">
      <c r="B574" s="54"/>
      <c r="C574" s="54"/>
      <c r="AC574" s="53"/>
      <c r="AD574" s="53"/>
      <c r="AE574" s="53"/>
      <c r="AF574" s="53"/>
      <c r="AG574" s="53"/>
    </row>
    <row r="575">
      <c r="B575" s="54"/>
      <c r="C575" s="54"/>
      <c r="AC575" s="53"/>
      <c r="AD575" s="53"/>
      <c r="AE575" s="53"/>
      <c r="AF575" s="53"/>
      <c r="AG575" s="53"/>
    </row>
    <row r="576">
      <c r="B576" s="54"/>
      <c r="C576" s="54"/>
      <c r="AC576" s="53"/>
      <c r="AD576" s="53"/>
      <c r="AE576" s="53"/>
      <c r="AF576" s="53"/>
      <c r="AG576" s="53"/>
    </row>
    <row r="577">
      <c r="B577" s="54"/>
      <c r="C577" s="54"/>
      <c r="AC577" s="53"/>
      <c r="AD577" s="53"/>
      <c r="AE577" s="53"/>
      <c r="AF577" s="53"/>
      <c r="AG577" s="53"/>
    </row>
    <row r="578">
      <c r="B578" s="54"/>
      <c r="C578" s="54"/>
      <c r="AC578" s="53"/>
      <c r="AD578" s="53"/>
      <c r="AE578" s="53"/>
      <c r="AF578" s="53"/>
      <c r="AG578" s="53"/>
    </row>
    <row r="579">
      <c r="B579" s="54"/>
      <c r="C579" s="54"/>
      <c r="AC579" s="53"/>
      <c r="AD579" s="53"/>
      <c r="AE579" s="53"/>
      <c r="AF579" s="53"/>
      <c r="AG579" s="53"/>
    </row>
    <row r="580">
      <c r="B580" s="54"/>
      <c r="C580" s="54"/>
      <c r="AC580" s="53"/>
      <c r="AD580" s="53"/>
      <c r="AE580" s="53"/>
      <c r="AF580" s="53"/>
      <c r="AG580" s="53"/>
    </row>
    <row r="581">
      <c r="B581" s="54"/>
      <c r="C581" s="54"/>
      <c r="AC581" s="53"/>
      <c r="AD581" s="53"/>
      <c r="AE581" s="53"/>
      <c r="AF581" s="53"/>
      <c r="AG581" s="53"/>
    </row>
    <row r="582">
      <c r="B582" s="54"/>
      <c r="C582" s="54"/>
      <c r="AC582" s="53"/>
      <c r="AD582" s="53"/>
      <c r="AE582" s="53"/>
      <c r="AF582" s="53"/>
      <c r="AG582" s="53"/>
    </row>
    <row r="583">
      <c r="B583" s="54"/>
      <c r="C583" s="54"/>
      <c r="AC583" s="53"/>
      <c r="AD583" s="53"/>
      <c r="AE583" s="53"/>
      <c r="AF583" s="53"/>
      <c r="AG583" s="53"/>
    </row>
    <row r="584">
      <c r="B584" s="54"/>
      <c r="C584" s="54"/>
      <c r="AC584" s="53"/>
      <c r="AD584" s="53"/>
      <c r="AE584" s="53"/>
      <c r="AF584" s="53"/>
      <c r="AG584" s="53"/>
    </row>
    <row r="585">
      <c r="B585" s="54"/>
      <c r="C585" s="54"/>
      <c r="AC585" s="53"/>
      <c r="AD585" s="53"/>
      <c r="AE585" s="53"/>
      <c r="AF585" s="53"/>
      <c r="AG585" s="53"/>
    </row>
    <row r="586">
      <c r="B586" s="54"/>
      <c r="C586" s="54"/>
      <c r="AC586" s="53"/>
      <c r="AD586" s="53"/>
      <c r="AE586" s="53"/>
      <c r="AF586" s="53"/>
      <c r="AG586" s="53"/>
    </row>
    <row r="587">
      <c r="B587" s="54"/>
      <c r="C587" s="54"/>
      <c r="AC587" s="53"/>
      <c r="AD587" s="53"/>
      <c r="AE587" s="53"/>
      <c r="AF587" s="53"/>
      <c r="AG587" s="53"/>
    </row>
    <row r="588">
      <c r="B588" s="54"/>
      <c r="C588" s="54"/>
      <c r="AC588" s="53"/>
      <c r="AD588" s="53"/>
      <c r="AE588" s="53"/>
      <c r="AF588" s="53"/>
      <c r="AG588" s="53"/>
    </row>
    <row r="589">
      <c r="B589" s="54"/>
      <c r="C589" s="54"/>
      <c r="AC589" s="53"/>
      <c r="AD589" s="53"/>
      <c r="AE589" s="53"/>
      <c r="AF589" s="53"/>
      <c r="AG589" s="53"/>
    </row>
    <row r="590">
      <c r="B590" s="54"/>
      <c r="C590" s="54"/>
      <c r="AC590" s="53"/>
      <c r="AD590" s="53"/>
      <c r="AE590" s="53"/>
      <c r="AF590" s="53"/>
      <c r="AG590" s="53"/>
    </row>
    <row r="591">
      <c r="B591" s="54"/>
      <c r="C591" s="54"/>
      <c r="AC591" s="53"/>
      <c r="AD591" s="53"/>
      <c r="AE591" s="53"/>
      <c r="AF591" s="53"/>
      <c r="AG591" s="53"/>
    </row>
    <row r="592">
      <c r="B592" s="54"/>
      <c r="C592" s="54"/>
      <c r="AC592" s="53"/>
      <c r="AD592" s="53"/>
      <c r="AE592" s="53"/>
      <c r="AF592" s="53"/>
      <c r="AG592" s="53"/>
    </row>
    <row r="593">
      <c r="B593" s="54"/>
      <c r="C593" s="54"/>
      <c r="AC593" s="53"/>
      <c r="AD593" s="53"/>
      <c r="AE593" s="53"/>
      <c r="AF593" s="53"/>
      <c r="AG593" s="53"/>
    </row>
    <row r="594">
      <c r="B594" s="54"/>
      <c r="C594" s="54"/>
      <c r="AC594" s="53"/>
      <c r="AD594" s="53"/>
      <c r="AE594" s="53"/>
      <c r="AF594" s="53"/>
      <c r="AG594" s="53"/>
    </row>
    <row r="595">
      <c r="B595" s="54"/>
      <c r="C595" s="54"/>
      <c r="AC595" s="53"/>
      <c r="AD595" s="53"/>
      <c r="AE595" s="53"/>
      <c r="AF595" s="53"/>
      <c r="AG595" s="53"/>
    </row>
    <row r="596">
      <c r="B596" s="54"/>
      <c r="C596" s="54"/>
      <c r="AC596" s="53"/>
      <c r="AD596" s="53"/>
      <c r="AE596" s="53"/>
      <c r="AF596" s="53"/>
      <c r="AG596" s="53"/>
    </row>
    <row r="597">
      <c r="B597" s="54"/>
      <c r="C597" s="54"/>
      <c r="AC597" s="53"/>
      <c r="AD597" s="53"/>
      <c r="AE597" s="53"/>
      <c r="AF597" s="53"/>
      <c r="AG597" s="53"/>
    </row>
    <row r="598">
      <c r="B598" s="54"/>
      <c r="C598" s="54"/>
      <c r="AC598" s="53"/>
      <c r="AD598" s="53"/>
      <c r="AE598" s="53"/>
      <c r="AF598" s="53"/>
      <c r="AG598" s="53"/>
    </row>
    <row r="599">
      <c r="B599" s="54"/>
      <c r="C599" s="54"/>
      <c r="AC599" s="53"/>
      <c r="AD599" s="53"/>
      <c r="AE599" s="53"/>
      <c r="AF599" s="53"/>
      <c r="AG599" s="53"/>
    </row>
    <row r="600">
      <c r="B600" s="54"/>
      <c r="C600" s="54"/>
      <c r="AC600" s="53"/>
      <c r="AD600" s="53"/>
      <c r="AE600" s="53"/>
      <c r="AF600" s="53"/>
      <c r="AG600" s="53"/>
    </row>
    <row r="601">
      <c r="B601" s="54"/>
      <c r="C601" s="54"/>
      <c r="AC601" s="53"/>
      <c r="AD601" s="53"/>
      <c r="AE601" s="53"/>
      <c r="AF601" s="53"/>
      <c r="AG601" s="53"/>
    </row>
    <row r="602">
      <c r="B602" s="54"/>
      <c r="C602" s="54"/>
      <c r="AC602" s="53"/>
      <c r="AD602" s="53"/>
      <c r="AE602" s="53"/>
      <c r="AF602" s="53"/>
      <c r="AG602" s="53"/>
    </row>
    <row r="603">
      <c r="B603" s="54"/>
      <c r="C603" s="54"/>
      <c r="AC603" s="53"/>
      <c r="AD603" s="53"/>
      <c r="AE603" s="53"/>
      <c r="AF603" s="53"/>
      <c r="AG603" s="53"/>
    </row>
    <row r="604">
      <c r="B604" s="54"/>
      <c r="C604" s="54"/>
      <c r="AC604" s="53"/>
      <c r="AD604" s="53"/>
      <c r="AE604" s="53"/>
      <c r="AF604" s="53"/>
      <c r="AG604" s="53"/>
    </row>
    <row r="605">
      <c r="B605" s="54"/>
      <c r="C605" s="54"/>
      <c r="AC605" s="53"/>
      <c r="AD605" s="53"/>
      <c r="AE605" s="53"/>
      <c r="AF605" s="53"/>
      <c r="AG605" s="53"/>
    </row>
    <row r="606">
      <c r="B606" s="54"/>
      <c r="C606" s="54"/>
      <c r="AC606" s="53"/>
      <c r="AD606" s="53"/>
      <c r="AE606" s="53"/>
      <c r="AF606" s="53"/>
      <c r="AG606" s="53"/>
    </row>
    <row r="607">
      <c r="B607" s="54"/>
      <c r="C607" s="54"/>
      <c r="AC607" s="53"/>
      <c r="AD607" s="53"/>
      <c r="AE607" s="53"/>
      <c r="AF607" s="53"/>
      <c r="AG607" s="53"/>
    </row>
    <row r="608">
      <c r="B608" s="54"/>
      <c r="C608" s="54"/>
      <c r="AC608" s="53"/>
      <c r="AD608" s="53"/>
      <c r="AE608" s="53"/>
      <c r="AF608" s="53"/>
      <c r="AG608" s="53"/>
    </row>
    <row r="609">
      <c r="B609" s="54"/>
      <c r="C609" s="54"/>
      <c r="AC609" s="53"/>
      <c r="AD609" s="53"/>
      <c r="AE609" s="53"/>
      <c r="AF609" s="53"/>
      <c r="AG609" s="53"/>
    </row>
    <row r="610">
      <c r="B610" s="54"/>
      <c r="C610" s="54"/>
      <c r="AC610" s="53"/>
      <c r="AD610" s="53"/>
      <c r="AE610" s="53"/>
      <c r="AF610" s="53"/>
      <c r="AG610" s="53"/>
    </row>
    <row r="611">
      <c r="B611" s="54"/>
      <c r="C611" s="54"/>
      <c r="AC611" s="53"/>
      <c r="AD611" s="53"/>
      <c r="AE611" s="53"/>
      <c r="AF611" s="53"/>
      <c r="AG611" s="53"/>
    </row>
    <row r="612">
      <c r="B612" s="54"/>
      <c r="C612" s="54"/>
      <c r="AC612" s="53"/>
      <c r="AD612" s="53"/>
      <c r="AE612" s="53"/>
      <c r="AF612" s="53"/>
      <c r="AG612" s="53"/>
    </row>
    <row r="613">
      <c r="B613" s="54"/>
      <c r="C613" s="54"/>
      <c r="AC613" s="53"/>
      <c r="AD613" s="53"/>
      <c r="AE613" s="53"/>
      <c r="AF613" s="53"/>
      <c r="AG613" s="53"/>
    </row>
    <row r="614">
      <c r="B614" s="54"/>
      <c r="C614" s="54"/>
      <c r="AC614" s="53"/>
      <c r="AD614" s="53"/>
      <c r="AE614" s="53"/>
      <c r="AF614" s="53"/>
      <c r="AG614" s="53"/>
    </row>
    <row r="615">
      <c r="B615" s="54"/>
      <c r="C615" s="54"/>
      <c r="AC615" s="53"/>
      <c r="AD615" s="53"/>
      <c r="AE615" s="53"/>
      <c r="AF615" s="53"/>
      <c r="AG615" s="53"/>
    </row>
    <row r="616">
      <c r="B616" s="54"/>
      <c r="C616" s="54"/>
      <c r="AC616" s="53"/>
      <c r="AD616" s="53"/>
      <c r="AE616" s="53"/>
      <c r="AF616" s="53"/>
      <c r="AG616" s="53"/>
    </row>
    <row r="617">
      <c r="B617" s="54"/>
      <c r="C617" s="54"/>
      <c r="AC617" s="53"/>
      <c r="AD617" s="53"/>
      <c r="AE617" s="53"/>
      <c r="AF617" s="53"/>
      <c r="AG617" s="53"/>
    </row>
    <row r="618">
      <c r="B618" s="54"/>
      <c r="C618" s="54"/>
      <c r="AC618" s="53"/>
      <c r="AD618" s="53"/>
      <c r="AE618" s="53"/>
      <c r="AF618" s="53"/>
      <c r="AG618" s="53"/>
    </row>
    <row r="619">
      <c r="B619" s="54"/>
      <c r="C619" s="54"/>
      <c r="AC619" s="53"/>
      <c r="AD619" s="53"/>
      <c r="AE619" s="53"/>
      <c r="AF619" s="53"/>
      <c r="AG619" s="53"/>
    </row>
    <row r="620">
      <c r="B620" s="54"/>
      <c r="C620" s="54"/>
      <c r="AC620" s="53"/>
      <c r="AD620" s="53"/>
      <c r="AE620" s="53"/>
      <c r="AF620" s="53"/>
      <c r="AG620" s="53"/>
    </row>
    <row r="621">
      <c r="B621" s="54"/>
      <c r="C621" s="54"/>
      <c r="AC621" s="53"/>
      <c r="AD621" s="53"/>
      <c r="AE621" s="53"/>
      <c r="AF621" s="53"/>
      <c r="AG621" s="53"/>
    </row>
    <row r="622">
      <c r="B622" s="54"/>
      <c r="C622" s="54"/>
      <c r="AC622" s="53"/>
      <c r="AD622" s="53"/>
      <c r="AE622" s="53"/>
      <c r="AF622" s="53"/>
      <c r="AG622" s="53"/>
    </row>
    <row r="623">
      <c r="B623" s="54"/>
      <c r="C623" s="54"/>
      <c r="AC623" s="53"/>
      <c r="AD623" s="53"/>
      <c r="AE623" s="53"/>
      <c r="AF623" s="53"/>
      <c r="AG623" s="53"/>
    </row>
    <row r="624">
      <c r="B624" s="54"/>
      <c r="C624" s="54"/>
      <c r="AC624" s="53"/>
      <c r="AD624" s="53"/>
      <c r="AE624" s="53"/>
      <c r="AF624" s="53"/>
      <c r="AG624" s="53"/>
    </row>
    <row r="625">
      <c r="B625" s="54"/>
      <c r="C625" s="54"/>
      <c r="AC625" s="53"/>
      <c r="AD625" s="53"/>
      <c r="AE625" s="53"/>
      <c r="AF625" s="53"/>
      <c r="AG625" s="53"/>
    </row>
    <row r="626">
      <c r="B626" s="54"/>
      <c r="C626" s="54"/>
      <c r="AC626" s="53"/>
      <c r="AD626" s="53"/>
      <c r="AE626" s="53"/>
      <c r="AF626" s="53"/>
      <c r="AG626" s="53"/>
    </row>
    <row r="627">
      <c r="B627" s="54"/>
      <c r="C627" s="54"/>
      <c r="AC627" s="53"/>
      <c r="AD627" s="53"/>
      <c r="AE627" s="53"/>
      <c r="AF627" s="53"/>
      <c r="AG627" s="53"/>
    </row>
    <row r="628">
      <c r="B628" s="54"/>
      <c r="C628" s="54"/>
      <c r="AC628" s="53"/>
      <c r="AD628" s="53"/>
      <c r="AE628" s="53"/>
      <c r="AF628" s="53"/>
      <c r="AG628" s="53"/>
    </row>
    <row r="629">
      <c r="B629" s="54"/>
      <c r="C629" s="54"/>
      <c r="AC629" s="53"/>
      <c r="AD629" s="53"/>
      <c r="AE629" s="53"/>
      <c r="AF629" s="53"/>
      <c r="AG629" s="53"/>
    </row>
    <row r="630">
      <c r="B630" s="54"/>
      <c r="C630" s="54"/>
      <c r="AC630" s="53"/>
      <c r="AD630" s="53"/>
      <c r="AE630" s="53"/>
      <c r="AF630" s="53"/>
      <c r="AG630" s="53"/>
    </row>
    <row r="631">
      <c r="B631" s="54"/>
      <c r="C631" s="54"/>
      <c r="AC631" s="53"/>
      <c r="AD631" s="53"/>
      <c r="AE631" s="53"/>
      <c r="AF631" s="53"/>
      <c r="AG631" s="53"/>
    </row>
    <row r="632">
      <c r="B632" s="54"/>
      <c r="C632" s="54"/>
      <c r="AC632" s="53"/>
      <c r="AD632" s="53"/>
      <c r="AE632" s="53"/>
      <c r="AF632" s="53"/>
      <c r="AG632" s="53"/>
    </row>
    <row r="633">
      <c r="B633" s="54"/>
      <c r="C633" s="54"/>
      <c r="AC633" s="53"/>
      <c r="AD633" s="53"/>
      <c r="AE633" s="53"/>
      <c r="AF633" s="53"/>
      <c r="AG633" s="53"/>
    </row>
    <row r="634">
      <c r="B634" s="54"/>
      <c r="C634" s="54"/>
      <c r="AC634" s="53"/>
      <c r="AD634" s="53"/>
      <c r="AE634" s="53"/>
      <c r="AF634" s="53"/>
      <c r="AG634" s="53"/>
    </row>
    <row r="635">
      <c r="B635" s="54"/>
      <c r="C635" s="54"/>
      <c r="AC635" s="53"/>
      <c r="AD635" s="53"/>
      <c r="AE635" s="53"/>
      <c r="AF635" s="53"/>
      <c r="AG635" s="53"/>
    </row>
    <row r="636">
      <c r="B636" s="54"/>
      <c r="C636" s="54"/>
      <c r="AC636" s="53"/>
      <c r="AD636" s="53"/>
      <c r="AE636" s="53"/>
      <c r="AF636" s="53"/>
      <c r="AG636" s="53"/>
    </row>
    <row r="637">
      <c r="B637" s="54"/>
      <c r="C637" s="54"/>
      <c r="AC637" s="53"/>
      <c r="AD637" s="53"/>
      <c r="AE637" s="53"/>
      <c r="AF637" s="53"/>
      <c r="AG637" s="53"/>
    </row>
    <row r="638">
      <c r="B638" s="54"/>
      <c r="C638" s="54"/>
      <c r="AC638" s="53"/>
      <c r="AD638" s="53"/>
      <c r="AE638" s="53"/>
      <c r="AF638" s="53"/>
      <c r="AG638" s="53"/>
    </row>
    <row r="639">
      <c r="B639" s="54"/>
      <c r="C639" s="54"/>
      <c r="AC639" s="53"/>
      <c r="AD639" s="53"/>
      <c r="AE639" s="53"/>
      <c r="AF639" s="53"/>
      <c r="AG639" s="53"/>
    </row>
    <row r="640">
      <c r="B640" s="54"/>
      <c r="C640" s="54"/>
      <c r="AC640" s="53"/>
      <c r="AD640" s="53"/>
      <c r="AE640" s="53"/>
      <c r="AF640" s="53"/>
      <c r="AG640" s="53"/>
    </row>
    <row r="641">
      <c r="B641" s="54"/>
      <c r="C641" s="54"/>
      <c r="AC641" s="53"/>
      <c r="AD641" s="53"/>
      <c r="AE641" s="53"/>
      <c r="AF641" s="53"/>
      <c r="AG641" s="53"/>
    </row>
    <row r="642">
      <c r="B642" s="54"/>
      <c r="C642" s="54"/>
      <c r="AC642" s="53"/>
      <c r="AD642" s="53"/>
      <c r="AE642" s="53"/>
      <c r="AF642" s="53"/>
      <c r="AG642" s="53"/>
    </row>
    <row r="643">
      <c r="B643" s="54"/>
      <c r="C643" s="54"/>
      <c r="AC643" s="53"/>
      <c r="AD643" s="53"/>
      <c r="AE643" s="53"/>
      <c r="AF643" s="53"/>
      <c r="AG643" s="53"/>
    </row>
    <row r="644">
      <c r="B644" s="54"/>
      <c r="C644" s="54"/>
      <c r="AC644" s="53"/>
      <c r="AD644" s="53"/>
      <c r="AE644" s="53"/>
      <c r="AF644" s="53"/>
      <c r="AG644" s="53"/>
    </row>
    <row r="645">
      <c r="B645" s="54"/>
      <c r="C645" s="54"/>
      <c r="AC645" s="53"/>
      <c r="AD645" s="53"/>
      <c r="AE645" s="53"/>
      <c r="AF645" s="53"/>
      <c r="AG645" s="53"/>
    </row>
    <row r="646">
      <c r="B646" s="54"/>
      <c r="C646" s="54"/>
      <c r="AC646" s="53"/>
      <c r="AD646" s="53"/>
      <c r="AE646" s="53"/>
      <c r="AF646" s="53"/>
      <c r="AG646" s="53"/>
    </row>
    <row r="647">
      <c r="B647" s="54"/>
      <c r="C647" s="54"/>
      <c r="AC647" s="53"/>
      <c r="AD647" s="53"/>
      <c r="AE647" s="53"/>
      <c r="AF647" s="53"/>
      <c r="AG647" s="53"/>
    </row>
    <row r="648">
      <c r="B648" s="54"/>
      <c r="C648" s="54"/>
      <c r="AC648" s="53"/>
      <c r="AD648" s="53"/>
      <c r="AE648" s="53"/>
      <c r="AF648" s="53"/>
      <c r="AG648" s="53"/>
    </row>
    <row r="649">
      <c r="B649" s="54"/>
      <c r="C649" s="54"/>
      <c r="AC649" s="53"/>
      <c r="AD649" s="53"/>
      <c r="AE649" s="53"/>
      <c r="AF649" s="53"/>
      <c r="AG649" s="53"/>
    </row>
    <row r="650">
      <c r="B650" s="54"/>
      <c r="C650" s="54"/>
      <c r="AC650" s="53"/>
      <c r="AD650" s="53"/>
      <c r="AE650" s="53"/>
      <c r="AF650" s="53"/>
      <c r="AG650" s="53"/>
    </row>
    <row r="651">
      <c r="B651" s="54"/>
      <c r="C651" s="54"/>
      <c r="AC651" s="53"/>
      <c r="AD651" s="53"/>
      <c r="AE651" s="53"/>
      <c r="AF651" s="53"/>
      <c r="AG651" s="53"/>
    </row>
    <row r="652">
      <c r="B652" s="54"/>
      <c r="C652" s="54"/>
      <c r="AC652" s="53"/>
      <c r="AD652" s="53"/>
      <c r="AE652" s="53"/>
      <c r="AF652" s="53"/>
      <c r="AG652" s="53"/>
    </row>
    <row r="653">
      <c r="B653" s="54"/>
      <c r="C653" s="54"/>
      <c r="AC653" s="53"/>
      <c r="AD653" s="53"/>
      <c r="AE653" s="53"/>
      <c r="AF653" s="53"/>
      <c r="AG653" s="53"/>
    </row>
    <row r="654">
      <c r="B654" s="54"/>
      <c r="C654" s="54"/>
      <c r="AC654" s="53"/>
      <c r="AD654" s="53"/>
      <c r="AE654" s="53"/>
      <c r="AF654" s="53"/>
      <c r="AG654" s="53"/>
    </row>
    <row r="655">
      <c r="B655" s="54"/>
      <c r="C655" s="54"/>
      <c r="AC655" s="53"/>
      <c r="AD655" s="53"/>
      <c r="AE655" s="53"/>
      <c r="AF655" s="53"/>
      <c r="AG655" s="53"/>
    </row>
    <row r="656">
      <c r="B656" s="54"/>
      <c r="C656" s="54"/>
      <c r="AC656" s="53"/>
      <c r="AD656" s="53"/>
      <c r="AE656" s="53"/>
      <c r="AF656" s="53"/>
      <c r="AG656" s="53"/>
    </row>
    <row r="657">
      <c r="B657" s="54"/>
      <c r="C657" s="54"/>
      <c r="AC657" s="53"/>
      <c r="AD657" s="53"/>
      <c r="AE657" s="53"/>
      <c r="AF657" s="53"/>
      <c r="AG657" s="53"/>
    </row>
    <row r="658">
      <c r="B658" s="54"/>
      <c r="C658" s="54"/>
      <c r="AC658" s="53"/>
      <c r="AD658" s="53"/>
      <c r="AE658" s="53"/>
      <c r="AF658" s="53"/>
      <c r="AG658" s="53"/>
    </row>
    <row r="659">
      <c r="B659" s="54"/>
      <c r="C659" s="54"/>
      <c r="AC659" s="53"/>
      <c r="AD659" s="53"/>
      <c r="AE659" s="53"/>
      <c r="AF659" s="53"/>
      <c r="AG659" s="53"/>
    </row>
    <row r="660">
      <c r="B660" s="54"/>
      <c r="C660" s="54"/>
      <c r="AC660" s="53"/>
      <c r="AD660" s="53"/>
      <c r="AE660" s="53"/>
      <c r="AF660" s="53"/>
      <c r="AG660" s="53"/>
    </row>
    <row r="661">
      <c r="B661" s="54"/>
      <c r="C661" s="54"/>
      <c r="AC661" s="53"/>
      <c r="AD661" s="53"/>
      <c r="AE661" s="53"/>
      <c r="AF661" s="53"/>
      <c r="AG661" s="53"/>
    </row>
    <row r="662">
      <c r="B662" s="54"/>
      <c r="C662" s="54"/>
      <c r="AC662" s="53"/>
      <c r="AD662" s="53"/>
      <c r="AE662" s="53"/>
      <c r="AF662" s="53"/>
      <c r="AG662" s="53"/>
    </row>
    <row r="663">
      <c r="B663" s="54"/>
      <c r="C663" s="54"/>
      <c r="AC663" s="53"/>
      <c r="AD663" s="53"/>
      <c r="AE663" s="53"/>
      <c r="AF663" s="53"/>
      <c r="AG663" s="53"/>
    </row>
    <row r="664">
      <c r="B664" s="54"/>
      <c r="C664" s="54"/>
      <c r="AC664" s="53"/>
      <c r="AD664" s="53"/>
      <c r="AE664" s="53"/>
      <c r="AF664" s="53"/>
      <c r="AG664" s="53"/>
    </row>
    <row r="665">
      <c r="B665" s="54"/>
      <c r="C665" s="54"/>
      <c r="AC665" s="53"/>
      <c r="AD665" s="53"/>
      <c r="AE665" s="53"/>
      <c r="AF665" s="53"/>
      <c r="AG665" s="53"/>
    </row>
    <row r="666">
      <c r="B666" s="54"/>
      <c r="C666" s="54"/>
      <c r="AC666" s="53"/>
      <c r="AD666" s="53"/>
      <c r="AE666" s="53"/>
      <c r="AF666" s="53"/>
      <c r="AG666" s="53"/>
    </row>
    <row r="667">
      <c r="B667" s="54"/>
      <c r="C667" s="54"/>
      <c r="AC667" s="53"/>
      <c r="AD667" s="53"/>
      <c r="AE667" s="53"/>
      <c r="AF667" s="53"/>
      <c r="AG667" s="53"/>
    </row>
    <row r="668">
      <c r="B668" s="54"/>
      <c r="C668" s="54"/>
      <c r="AC668" s="53"/>
      <c r="AD668" s="53"/>
      <c r="AE668" s="53"/>
      <c r="AF668" s="53"/>
      <c r="AG668" s="53"/>
    </row>
    <row r="669">
      <c r="B669" s="54"/>
      <c r="C669" s="54"/>
      <c r="AC669" s="53"/>
      <c r="AD669" s="53"/>
      <c r="AE669" s="53"/>
      <c r="AF669" s="53"/>
      <c r="AG669" s="53"/>
    </row>
    <row r="670">
      <c r="B670" s="54"/>
      <c r="C670" s="54"/>
      <c r="AC670" s="53"/>
      <c r="AD670" s="53"/>
      <c r="AE670" s="53"/>
      <c r="AF670" s="53"/>
      <c r="AG670" s="53"/>
    </row>
    <row r="671">
      <c r="B671" s="54"/>
      <c r="C671" s="54"/>
      <c r="AC671" s="53"/>
      <c r="AD671" s="53"/>
      <c r="AE671" s="53"/>
      <c r="AF671" s="53"/>
      <c r="AG671" s="53"/>
    </row>
    <row r="672">
      <c r="B672" s="54"/>
      <c r="C672" s="54"/>
      <c r="AC672" s="53"/>
      <c r="AD672" s="53"/>
      <c r="AE672" s="53"/>
      <c r="AF672" s="53"/>
      <c r="AG672" s="53"/>
    </row>
    <row r="673">
      <c r="B673" s="54"/>
      <c r="C673" s="54"/>
      <c r="AC673" s="53"/>
      <c r="AD673" s="53"/>
      <c r="AE673" s="53"/>
      <c r="AF673" s="53"/>
      <c r="AG673" s="53"/>
    </row>
    <row r="674">
      <c r="B674" s="54"/>
      <c r="C674" s="54"/>
      <c r="AC674" s="53"/>
      <c r="AD674" s="53"/>
      <c r="AE674" s="53"/>
      <c r="AF674" s="53"/>
      <c r="AG674" s="53"/>
    </row>
    <row r="675">
      <c r="B675" s="54"/>
      <c r="C675" s="54"/>
      <c r="AC675" s="53"/>
      <c r="AD675" s="53"/>
      <c r="AE675" s="53"/>
      <c r="AF675" s="53"/>
      <c r="AG675" s="53"/>
    </row>
    <row r="676">
      <c r="B676" s="54"/>
      <c r="C676" s="54"/>
      <c r="AC676" s="53"/>
      <c r="AD676" s="53"/>
      <c r="AE676" s="53"/>
      <c r="AF676" s="53"/>
      <c r="AG676" s="53"/>
    </row>
    <row r="677">
      <c r="B677" s="54"/>
      <c r="C677" s="54"/>
      <c r="AC677" s="53"/>
      <c r="AD677" s="53"/>
      <c r="AE677" s="53"/>
      <c r="AF677" s="53"/>
      <c r="AG677" s="53"/>
    </row>
    <row r="678">
      <c r="B678" s="54"/>
      <c r="C678" s="54"/>
      <c r="AC678" s="53"/>
      <c r="AD678" s="53"/>
      <c r="AE678" s="53"/>
      <c r="AF678" s="53"/>
      <c r="AG678" s="53"/>
    </row>
    <row r="679">
      <c r="B679" s="54"/>
      <c r="C679" s="54"/>
      <c r="AC679" s="53"/>
      <c r="AD679" s="53"/>
      <c r="AE679" s="53"/>
      <c r="AF679" s="53"/>
      <c r="AG679" s="53"/>
    </row>
    <row r="680">
      <c r="B680" s="54"/>
      <c r="C680" s="54"/>
      <c r="AC680" s="53"/>
      <c r="AD680" s="53"/>
      <c r="AE680" s="53"/>
      <c r="AF680" s="53"/>
      <c r="AG680" s="53"/>
    </row>
    <row r="681">
      <c r="B681" s="54"/>
      <c r="C681" s="54"/>
      <c r="AC681" s="53"/>
      <c r="AD681" s="53"/>
      <c r="AE681" s="53"/>
      <c r="AF681" s="53"/>
      <c r="AG681" s="53"/>
    </row>
    <row r="682">
      <c r="B682" s="54"/>
      <c r="C682" s="54"/>
      <c r="AC682" s="53"/>
      <c r="AD682" s="53"/>
      <c r="AE682" s="53"/>
      <c r="AF682" s="53"/>
      <c r="AG682" s="53"/>
    </row>
    <row r="683">
      <c r="B683" s="54"/>
      <c r="C683" s="54"/>
      <c r="AC683" s="53"/>
      <c r="AD683" s="53"/>
      <c r="AE683" s="53"/>
      <c r="AF683" s="53"/>
      <c r="AG683" s="53"/>
    </row>
    <row r="684">
      <c r="B684" s="54"/>
      <c r="C684" s="54"/>
      <c r="AC684" s="53"/>
      <c r="AD684" s="53"/>
      <c r="AE684" s="53"/>
      <c r="AF684" s="53"/>
      <c r="AG684" s="53"/>
    </row>
    <row r="685">
      <c r="B685" s="54"/>
      <c r="C685" s="54"/>
      <c r="AC685" s="53"/>
      <c r="AD685" s="53"/>
      <c r="AE685" s="53"/>
      <c r="AF685" s="53"/>
      <c r="AG685" s="53"/>
    </row>
    <row r="686">
      <c r="B686" s="54"/>
      <c r="C686" s="54"/>
      <c r="AC686" s="53"/>
      <c r="AD686" s="53"/>
      <c r="AE686" s="53"/>
      <c r="AF686" s="53"/>
      <c r="AG686" s="53"/>
    </row>
    <row r="687">
      <c r="B687" s="54"/>
      <c r="C687" s="54"/>
      <c r="AC687" s="53"/>
      <c r="AD687" s="53"/>
      <c r="AE687" s="53"/>
      <c r="AF687" s="53"/>
      <c r="AG687" s="53"/>
    </row>
    <row r="688">
      <c r="B688" s="54"/>
      <c r="C688" s="54"/>
      <c r="AC688" s="53"/>
      <c r="AD688" s="53"/>
      <c r="AE688" s="53"/>
      <c r="AF688" s="53"/>
      <c r="AG688" s="53"/>
    </row>
    <row r="689">
      <c r="B689" s="54"/>
      <c r="C689" s="54"/>
      <c r="AC689" s="53"/>
      <c r="AD689" s="53"/>
      <c r="AE689" s="53"/>
      <c r="AF689" s="53"/>
      <c r="AG689" s="53"/>
    </row>
    <row r="690">
      <c r="B690" s="54"/>
      <c r="C690" s="54"/>
      <c r="AC690" s="53"/>
      <c r="AD690" s="53"/>
      <c r="AE690" s="53"/>
      <c r="AF690" s="53"/>
      <c r="AG690" s="53"/>
    </row>
    <row r="691">
      <c r="B691" s="54"/>
      <c r="C691" s="54"/>
      <c r="AC691" s="53"/>
      <c r="AD691" s="53"/>
      <c r="AE691" s="53"/>
      <c r="AF691" s="53"/>
      <c r="AG691" s="53"/>
    </row>
    <row r="692">
      <c r="B692" s="54"/>
      <c r="C692" s="54"/>
      <c r="AC692" s="53"/>
      <c r="AD692" s="53"/>
      <c r="AE692" s="53"/>
      <c r="AF692" s="53"/>
      <c r="AG692" s="53"/>
    </row>
    <row r="693">
      <c r="B693" s="54"/>
      <c r="C693" s="54"/>
      <c r="AC693" s="53"/>
      <c r="AD693" s="53"/>
      <c r="AE693" s="53"/>
      <c r="AF693" s="53"/>
      <c r="AG693" s="53"/>
    </row>
    <row r="694">
      <c r="B694" s="54"/>
      <c r="C694" s="54"/>
      <c r="AC694" s="53"/>
      <c r="AD694" s="53"/>
      <c r="AE694" s="53"/>
      <c r="AF694" s="53"/>
      <c r="AG694" s="53"/>
    </row>
    <row r="695">
      <c r="B695" s="54"/>
      <c r="C695" s="54"/>
      <c r="AC695" s="53"/>
      <c r="AD695" s="53"/>
      <c r="AE695" s="53"/>
      <c r="AF695" s="53"/>
      <c r="AG695" s="53"/>
    </row>
    <row r="696">
      <c r="B696" s="54"/>
      <c r="C696" s="54"/>
      <c r="AC696" s="53"/>
      <c r="AD696" s="53"/>
      <c r="AE696" s="53"/>
      <c r="AF696" s="53"/>
      <c r="AG696" s="53"/>
    </row>
    <row r="697">
      <c r="B697" s="54"/>
      <c r="C697" s="54"/>
      <c r="AC697" s="53"/>
      <c r="AD697" s="53"/>
      <c r="AE697" s="53"/>
      <c r="AF697" s="53"/>
      <c r="AG697" s="53"/>
    </row>
    <row r="698">
      <c r="B698" s="54"/>
      <c r="C698" s="54"/>
      <c r="AC698" s="53"/>
      <c r="AD698" s="53"/>
      <c r="AE698" s="53"/>
      <c r="AF698" s="53"/>
      <c r="AG698" s="53"/>
    </row>
    <row r="699">
      <c r="B699" s="54"/>
      <c r="C699" s="54"/>
      <c r="AC699" s="53"/>
      <c r="AD699" s="53"/>
      <c r="AE699" s="53"/>
      <c r="AF699" s="53"/>
      <c r="AG699" s="53"/>
    </row>
    <row r="700">
      <c r="B700" s="54"/>
      <c r="C700" s="54"/>
      <c r="AC700" s="53"/>
      <c r="AD700" s="53"/>
      <c r="AE700" s="53"/>
      <c r="AF700" s="53"/>
      <c r="AG700" s="53"/>
    </row>
    <row r="701">
      <c r="B701" s="54"/>
      <c r="C701" s="54"/>
      <c r="AC701" s="53"/>
      <c r="AD701" s="53"/>
      <c r="AE701" s="53"/>
      <c r="AF701" s="53"/>
      <c r="AG701" s="53"/>
    </row>
    <row r="702">
      <c r="B702" s="54"/>
      <c r="C702" s="54"/>
      <c r="AC702" s="53"/>
      <c r="AD702" s="53"/>
      <c r="AE702" s="53"/>
      <c r="AF702" s="53"/>
      <c r="AG702" s="53"/>
    </row>
    <row r="703">
      <c r="B703" s="54"/>
      <c r="C703" s="54"/>
      <c r="AC703" s="53"/>
      <c r="AD703" s="53"/>
      <c r="AE703" s="53"/>
      <c r="AF703" s="53"/>
      <c r="AG703" s="53"/>
    </row>
    <row r="704">
      <c r="B704" s="54"/>
      <c r="C704" s="54"/>
      <c r="AC704" s="53"/>
      <c r="AD704" s="53"/>
      <c r="AE704" s="53"/>
      <c r="AF704" s="53"/>
      <c r="AG704" s="53"/>
    </row>
    <row r="705">
      <c r="B705" s="54"/>
      <c r="C705" s="54"/>
      <c r="AC705" s="53"/>
      <c r="AD705" s="53"/>
      <c r="AE705" s="53"/>
      <c r="AF705" s="53"/>
      <c r="AG705" s="53"/>
    </row>
    <row r="706">
      <c r="B706" s="54"/>
      <c r="C706" s="54"/>
      <c r="AC706" s="53"/>
      <c r="AD706" s="53"/>
      <c r="AE706" s="53"/>
      <c r="AF706" s="53"/>
      <c r="AG706" s="53"/>
    </row>
    <row r="707">
      <c r="B707" s="54"/>
      <c r="C707" s="54"/>
      <c r="AC707" s="53"/>
      <c r="AD707" s="53"/>
      <c r="AE707" s="53"/>
      <c r="AF707" s="53"/>
      <c r="AG707" s="53"/>
    </row>
    <row r="708">
      <c r="B708" s="54"/>
      <c r="C708" s="54"/>
      <c r="AC708" s="53"/>
      <c r="AD708" s="53"/>
      <c r="AE708" s="53"/>
      <c r="AF708" s="53"/>
      <c r="AG708" s="53"/>
    </row>
    <row r="709">
      <c r="B709" s="54"/>
      <c r="C709" s="54"/>
      <c r="AC709" s="53"/>
      <c r="AD709" s="53"/>
      <c r="AE709" s="53"/>
      <c r="AF709" s="53"/>
      <c r="AG709" s="53"/>
    </row>
    <row r="710">
      <c r="B710" s="54"/>
      <c r="C710" s="54"/>
      <c r="AC710" s="53"/>
      <c r="AD710" s="53"/>
      <c r="AE710" s="53"/>
      <c r="AF710" s="53"/>
      <c r="AG710" s="53"/>
    </row>
    <row r="711">
      <c r="B711" s="54"/>
      <c r="C711" s="54"/>
      <c r="AC711" s="53"/>
      <c r="AD711" s="53"/>
      <c r="AE711" s="53"/>
      <c r="AF711" s="53"/>
      <c r="AG711" s="53"/>
    </row>
    <row r="712">
      <c r="B712" s="54"/>
      <c r="C712" s="54"/>
      <c r="AC712" s="53"/>
      <c r="AD712" s="53"/>
      <c r="AE712" s="53"/>
      <c r="AF712" s="53"/>
      <c r="AG712" s="53"/>
    </row>
    <row r="713">
      <c r="B713" s="54"/>
      <c r="C713" s="54"/>
      <c r="AC713" s="53"/>
      <c r="AD713" s="53"/>
      <c r="AE713" s="53"/>
      <c r="AF713" s="53"/>
      <c r="AG713" s="53"/>
    </row>
    <row r="714">
      <c r="B714" s="54"/>
      <c r="C714" s="54"/>
      <c r="AC714" s="53"/>
      <c r="AD714" s="53"/>
      <c r="AE714" s="53"/>
      <c r="AF714" s="53"/>
      <c r="AG714" s="53"/>
    </row>
    <row r="715">
      <c r="B715" s="54"/>
      <c r="C715" s="54"/>
      <c r="AC715" s="53"/>
      <c r="AD715" s="53"/>
      <c r="AE715" s="53"/>
      <c r="AF715" s="53"/>
      <c r="AG715" s="53"/>
    </row>
    <row r="716">
      <c r="B716" s="54"/>
      <c r="C716" s="54"/>
      <c r="AC716" s="53"/>
      <c r="AD716" s="53"/>
      <c r="AE716" s="53"/>
      <c r="AF716" s="53"/>
      <c r="AG716" s="53"/>
    </row>
    <row r="717">
      <c r="B717" s="54"/>
      <c r="C717" s="54"/>
      <c r="AC717" s="53"/>
      <c r="AD717" s="53"/>
      <c r="AE717" s="53"/>
      <c r="AF717" s="53"/>
      <c r="AG717" s="53"/>
    </row>
    <row r="718">
      <c r="B718" s="54"/>
      <c r="C718" s="54"/>
      <c r="AC718" s="53"/>
      <c r="AD718" s="53"/>
      <c r="AE718" s="53"/>
      <c r="AF718" s="53"/>
      <c r="AG718" s="53"/>
    </row>
    <row r="719">
      <c r="B719" s="54"/>
      <c r="C719" s="54"/>
      <c r="AC719" s="53"/>
      <c r="AD719" s="53"/>
      <c r="AE719" s="53"/>
      <c r="AF719" s="53"/>
      <c r="AG719" s="53"/>
    </row>
    <row r="720">
      <c r="B720" s="54"/>
      <c r="C720" s="54"/>
      <c r="AC720" s="53"/>
      <c r="AD720" s="53"/>
      <c r="AE720" s="53"/>
      <c r="AF720" s="53"/>
      <c r="AG720" s="53"/>
    </row>
    <row r="721">
      <c r="B721" s="54"/>
      <c r="C721" s="54"/>
      <c r="AC721" s="53"/>
      <c r="AD721" s="53"/>
      <c r="AE721" s="53"/>
      <c r="AF721" s="53"/>
      <c r="AG721" s="53"/>
    </row>
    <row r="722">
      <c r="B722" s="54"/>
      <c r="C722" s="54"/>
      <c r="AC722" s="53"/>
      <c r="AD722" s="53"/>
      <c r="AE722" s="53"/>
      <c r="AF722" s="53"/>
      <c r="AG722" s="53"/>
    </row>
    <row r="723">
      <c r="B723" s="54"/>
      <c r="C723" s="54"/>
      <c r="AC723" s="53"/>
      <c r="AD723" s="53"/>
      <c r="AE723" s="53"/>
      <c r="AF723" s="53"/>
      <c r="AG723" s="53"/>
    </row>
    <row r="724">
      <c r="B724" s="54"/>
      <c r="C724" s="54"/>
      <c r="AC724" s="53"/>
      <c r="AD724" s="53"/>
      <c r="AE724" s="53"/>
      <c r="AF724" s="53"/>
      <c r="AG724" s="53"/>
    </row>
    <row r="725">
      <c r="B725" s="54"/>
      <c r="C725" s="54"/>
      <c r="AC725" s="53"/>
      <c r="AD725" s="53"/>
      <c r="AE725" s="53"/>
      <c r="AF725" s="53"/>
      <c r="AG725" s="53"/>
    </row>
    <row r="726">
      <c r="B726" s="54"/>
      <c r="C726" s="54"/>
      <c r="AC726" s="53"/>
      <c r="AD726" s="53"/>
      <c r="AE726" s="53"/>
      <c r="AF726" s="53"/>
      <c r="AG726" s="53"/>
    </row>
    <row r="727">
      <c r="B727" s="54"/>
      <c r="C727" s="54"/>
      <c r="AC727" s="53"/>
      <c r="AD727" s="53"/>
      <c r="AE727" s="53"/>
      <c r="AF727" s="53"/>
      <c r="AG727" s="53"/>
    </row>
    <row r="728">
      <c r="B728" s="54"/>
      <c r="C728" s="54"/>
      <c r="AC728" s="53"/>
      <c r="AD728" s="53"/>
      <c r="AE728" s="53"/>
      <c r="AF728" s="53"/>
      <c r="AG728" s="53"/>
    </row>
    <row r="729">
      <c r="B729" s="54"/>
      <c r="C729" s="54"/>
      <c r="AC729" s="53"/>
      <c r="AD729" s="53"/>
      <c r="AE729" s="53"/>
      <c r="AF729" s="53"/>
      <c r="AG729" s="53"/>
    </row>
    <row r="730">
      <c r="B730" s="54"/>
      <c r="C730" s="54"/>
      <c r="AC730" s="53"/>
      <c r="AD730" s="53"/>
      <c r="AE730" s="53"/>
      <c r="AF730" s="53"/>
      <c r="AG730" s="53"/>
    </row>
    <row r="731">
      <c r="B731" s="54"/>
      <c r="C731" s="54"/>
      <c r="AC731" s="53"/>
      <c r="AD731" s="53"/>
      <c r="AE731" s="53"/>
      <c r="AF731" s="53"/>
      <c r="AG731" s="53"/>
    </row>
    <row r="732">
      <c r="B732" s="54"/>
      <c r="C732" s="54"/>
      <c r="AC732" s="53"/>
      <c r="AD732" s="53"/>
      <c r="AE732" s="53"/>
      <c r="AF732" s="53"/>
      <c r="AG732" s="53"/>
    </row>
    <row r="733">
      <c r="B733" s="54"/>
      <c r="C733" s="54"/>
      <c r="AC733" s="53"/>
      <c r="AD733" s="53"/>
      <c r="AE733" s="53"/>
      <c r="AF733" s="53"/>
      <c r="AG733" s="53"/>
    </row>
    <row r="734">
      <c r="B734" s="54"/>
      <c r="C734" s="54"/>
      <c r="AC734" s="53"/>
      <c r="AD734" s="53"/>
      <c r="AE734" s="53"/>
      <c r="AF734" s="53"/>
      <c r="AG734" s="53"/>
    </row>
    <row r="735">
      <c r="B735" s="54"/>
      <c r="C735" s="54"/>
      <c r="AC735" s="53"/>
      <c r="AD735" s="53"/>
      <c r="AE735" s="53"/>
      <c r="AF735" s="53"/>
      <c r="AG735" s="53"/>
    </row>
    <row r="736">
      <c r="B736" s="54"/>
      <c r="C736" s="54"/>
      <c r="AC736" s="53"/>
      <c r="AD736" s="53"/>
      <c r="AE736" s="53"/>
      <c r="AF736" s="53"/>
      <c r="AG736" s="53"/>
    </row>
    <row r="737">
      <c r="B737" s="54"/>
      <c r="C737" s="54"/>
      <c r="AC737" s="53"/>
      <c r="AD737" s="53"/>
      <c r="AE737" s="53"/>
      <c r="AF737" s="53"/>
      <c r="AG737" s="53"/>
    </row>
    <row r="738">
      <c r="B738" s="54"/>
      <c r="C738" s="54"/>
      <c r="AC738" s="53"/>
      <c r="AD738" s="53"/>
      <c r="AE738" s="53"/>
      <c r="AF738" s="53"/>
      <c r="AG738" s="53"/>
    </row>
    <row r="739">
      <c r="B739" s="54"/>
      <c r="C739" s="54"/>
      <c r="AC739" s="53"/>
      <c r="AD739" s="53"/>
      <c r="AE739" s="53"/>
      <c r="AF739" s="53"/>
      <c r="AG739" s="53"/>
    </row>
    <row r="740">
      <c r="B740" s="54"/>
      <c r="C740" s="54"/>
      <c r="AC740" s="53"/>
      <c r="AD740" s="53"/>
      <c r="AE740" s="53"/>
      <c r="AF740" s="53"/>
      <c r="AG740" s="53"/>
    </row>
    <row r="741">
      <c r="B741" s="54"/>
      <c r="C741" s="54"/>
      <c r="AC741" s="53"/>
      <c r="AD741" s="53"/>
      <c r="AE741" s="53"/>
      <c r="AF741" s="53"/>
      <c r="AG741" s="53"/>
    </row>
    <row r="742">
      <c r="B742" s="54"/>
      <c r="C742" s="54"/>
      <c r="AC742" s="53"/>
      <c r="AD742" s="53"/>
      <c r="AE742" s="53"/>
      <c r="AF742" s="53"/>
      <c r="AG742" s="53"/>
    </row>
    <row r="743">
      <c r="B743" s="54"/>
      <c r="C743" s="54"/>
      <c r="AC743" s="53"/>
      <c r="AD743" s="53"/>
      <c r="AE743" s="53"/>
      <c r="AF743" s="53"/>
      <c r="AG743" s="53"/>
    </row>
    <row r="744">
      <c r="B744" s="54"/>
      <c r="C744" s="54"/>
      <c r="AC744" s="53"/>
      <c r="AD744" s="53"/>
      <c r="AE744" s="53"/>
      <c r="AF744" s="53"/>
      <c r="AG744" s="53"/>
    </row>
    <row r="745">
      <c r="B745" s="54"/>
      <c r="C745" s="54"/>
      <c r="AC745" s="53"/>
      <c r="AD745" s="53"/>
      <c r="AE745" s="53"/>
      <c r="AF745" s="53"/>
      <c r="AG745" s="53"/>
    </row>
    <row r="746">
      <c r="B746" s="54"/>
      <c r="C746" s="54"/>
      <c r="AC746" s="53"/>
      <c r="AD746" s="53"/>
      <c r="AE746" s="53"/>
      <c r="AF746" s="53"/>
      <c r="AG746" s="53"/>
    </row>
    <row r="747">
      <c r="B747" s="54"/>
      <c r="C747" s="54"/>
      <c r="AC747" s="53"/>
      <c r="AD747" s="53"/>
      <c r="AE747" s="53"/>
      <c r="AF747" s="53"/>
      <c r="AG747" s="53"/>
    </row>
    <row r="748">
      <c r="B748" s="54"/>
      <c r="C748" s="54"/>
      <c r="AC748" s="53"/>
      <c r="AD748" s="53"/>
      <c r="AE748" s="53"/>
      <c r="AF748" s="53"/>
      <c r="AG748" s="53"/>
    </row>
    <row r="749">
      <c r="B749" s="54"/>
      <c r="C749" s="54"/>
      <c r="AC749" s="53"/>
      <c r="AD749" s="53"/>
      <c r="AE749" s="53"/>
      <c r="AF749" s="53"/>
      <c r="AG749" s="53"/>
    </row>
    <row r="750">
      <c r="B750" s="54"/>
      <c r="C750" s="54"/>
      <c r="AC750" s="53"/>
      <c r="AD750" s="53"/>
      <c r="AE750" s="53"/>
      <c r="AF750" s="53"/>
      <c r="AG750" s="53"/>
    </row>
    <row r="751">
      <c r="B751" s="54"/>
      <c r="C751" s="54"/>
      <c r="AC751" s="53"/>
      <c r="AD751" s="53"/>
      <c r="AE751" s="53"/>
      <c r="AF751" s="53"/>
      <c r="AG751" s="53"/>
    </row>
    <row r="752">
      <c r="B752" s="54"/>
      <c r="C752" s="54"/>
      <c r="AC752" s="53"/>
      <c r="AD752" s="53"/>
      <c r="AE752" s="53"/>
      <c r="AF752" s="53"/>
      <c r="AG752" s="53"/>
    </row>
    <row r="753">
      <c r="B753" s="54"/>
      <c r="C753" s="54"/>
      <c r="AC753" s="53"/>
      <c r="AD753" s="53"/>
      <c r="AE753" s="53"/>
      <c r="AF753" s="53"/>
      <c r="AG753" s="53"/>
    </row>
    <row r="754">
      <c r="B754" s="54"/>
      <c r="C754" s="54"/>
      <c r="AC754" s="53"/>
      <c r="AD754" s="53"/>
      <c r="AE754" s="53"/>
      <c r="AF754" s="53"/>
      <c r="AG754" s="53"/>
    </row>
    <row r="755">
      <c r="B755" s="54"/>
      <c r="C755" s="54"/>
      <c r="AC755" s="53"/>
      <c r="AD755" s="53"/>
      <c r="AE755" s="53"/>
      <c r="AF755" s="53"/>
      <c r="AG755" s="53"/>
    </row>
    <row r="756">
      <c r="B756" s="54"/>
      <c r="C756" s="54"/>
      <c r="AC756" s="53"/>
      <c r="AD756" s="53"/>
      <c r="AE756" s="53"/>
      <c r="AF756" s="53"/>
      <c r="AG756" s="53"/>
    </row>
    <row r="757">
      <c r="B757" s="54"/>
      <c r="C757" s="54"/>
      <c r="AC757" s="53"/>
      <c r="AD757" s="53"/>
      <c r="AE757" s="53"/>
      <c r="AF757" s="53"/>
      <c r="AG757" s="53"/>
    </row>
    <row r="758">
      <c r="B758" s="54"/>
      <c r="C758" s="54"/>
      <c r="AC758" s="53"/>
      <c r="AD758" s="53"/>
      <c r="AE758" s="53"/>
      <c r="AF758" s="53"/>
      <c r="AG758" s="53"/>
    </row>
    <row r="759">
      <c r="B759" s="54"/>
      <c r="C759" s="54"/>
      <c r="AC759" s="53"/>
      <c r="AD759" s="53"/>
      <c r="AE759" s="53"/>
      <c r="AF759" s="53"/>
      <c r="AG759" s="53"/>
    </row>
    <row r="760">
      <c r="B760" s="54"/>
      <c r="C760" s="54"/>
      <c r="AC760" s="53"/>
      <c r="AD760" s="53"/>
      <c r="AE760" s="53"/>
      <c r="AF760" s="53"/>
      <c r="AG760" s="53"/>
    </row>
    <row r="761">
      <c r="B761" s="54"/>
      <c r="C761" s="54"/>
      <c r="AC761" s="53"/>
      <c r="AD761" s="53"/>
      <c r="AE761" s="53"/>
      <c r="AF761" s="53"/>
      <c r="AG761" s="53"/>
    </row>
    <row r="762">
      <c r="B762" s="54"/>
      <c r="C762" s="54"/>
      <c r="AC762" s="53"/>
      <c r="AD762" s="53"/>
      <c r="AE762" s="53"/>
      <c r="AF762" s="53"/>
      <c r="AG762" s="53"/>
    </row>
    <row r="763">
      <c r="B763" s="54"/>
      <c r="C763" s="54"/>
      <c r="AC763" s="53"/>
      <c r="AD763" s="53"/>
      <c r="AE763" s="53"/>
      <c r="AF763" s="53"/>
      <c r="AG763" s="53"/>
    </row>
    <row r="764">
      <c r="B764" s="54"/>
      <c r="C764" s="54"/>
      <c r="AC764" s="53"/>
      <c r="AD764" s="53"/>
      <c r="AE764" s="53"/>
      <c r="AF764" s="53"/>
      <c r="AG764" s="53"/>
    </row>
    <row r="765">
      <c r="B765" s="54"/>
      <c r="C765" s="54"/>
      <c r="AC765" s="53"/>
      <c r="AD765" s="53"/>
      <c r="AE765" s="53"/>
      <c r="AF765" s="53"/>
      <c r="AG765" s="53"/>
    </row>
    <row r="766">
      <c r="B766" s="54"/>
      <c r="C766" s="54"/>
      <c r="AC766" s="53"/>
      <c r="AD766" s="53"/>
      <c r="AE766" s="53"/>
      <c r="AF766" s="53"/>
      <c r="AG766" s="53"/>
    </row>
    <row r="767">
      <c r="B767" s="54"/>
      <c r="C767" s="54"/>
      <c r="AC767" s="53"/>
      <c r="AD767" s="53"/>
      <c r="AE767" s="53"/>
      <c r="AF767" s="53"/>
      <c r="AG767" s="53"/>
    </row>
    <row r="768">
      <c r="B768" s="54"/>
      <c r="C768" s="54"/>
      <c r="AC768" s="53"/>
      <c r="AD768" s="53"/>
      <c r="AE768" s="53"/>
      <c r="AF768" s="53"/>
      <c r="AG768" s="53"/>
    </row>
    <row r="769">
      <c r="B769" s="54"/>
      <c r="C769" s="54"/>
      <c r="AC769" s="53"/>
      <c r="AD769" s="53"/>
      <c r="AE769" s="53"/>
      <c r="AF769" s="53"/>
      <c r="AG769" s="53"/>
    </row>
    <row r="770">
      <c r="B770" s="54"/>
      <c r="C770" s="54"/>
      <c r="AC770" s="53"/>
      <c r="AD770" s="53"/>
      <c r="AE770" s="53"/>
      <c r="AF770" s="53"/>
      <c r="AG770" s="53"/>
    </row>
    <row r="771">
      <c r="B771" s="54"/>
      <c r="C771" s="54"/>
      <c r="AC771" s="53"/>
      <c r="AD771" s="53"/>
      <c r="AE771" s="53"/>
      <c r="AF771" s="53"/>
      <c r="AG771" s="53"/>
    </row>
    <row r="772">
      <c r="B772" s="54"/>
      <c r="C772" s="54"/>
      <c r="AC772" s="53"/>
      <c r="AD772" s="53"/>
      <c r="AE772" s="53"/>
      <c r="AF772" s="53"/>
      <c r="AG772" s="53"/>
    </row>
    <row r="773">
      <c r="B773" s="54"/>
      <c r="C773" s="54"/>
      <c r="AC773" s="53"/>
      <c r="AD773" s="53"/>
      <c r="AE773" s="53"/>
      <c r="AF773" s="53"/>
      <c r="AG773" s="53"/>
    </row>
    <row r="774">
      <c r="B774" s="54"/>
      <c r="C774" s="54"/>
      <c r="AC774" s="53"/>
      <c r="AD774" s="53"/>
      <c r="AE774" s="53"/>
      <c r="AF774" s="53"/>
      <c r="AG774" s="53"/>
    </row>
    <row r="775">
      <c r="B775" s="54"/>
      <c r="C775" s="54"/>
      <c r="AC775" s="53"/>
      <c r="AD775" s="53"/>
      <c r="AE775" s="53"/>
      <c r="AF775" s="53"/>
      <c r="AG775" s="53"/>
    </row>
    <row r="776">
      <c r="B776" s="54"/>
      <c r="C776" s="54"/>
      <c r="AC776" s="53"/>
      <c r="AD776" s="53"/>
      <c r="AE776" s="53"/>
      <c r="AF776" s="53"/>
      <c r="AG776" s="53"/>
    </row>
    <row r="777">
      <c r="B777" s="54"/>
      <c r="C777" s="54"/>
      <c r="AC777" s="53"/>
      <c r="AD777" s="53"/>
      <c r="AE777" s="53"/>
      <c r="AF777" s="53"/>
      <c r="AG777" s="53"/>
    </row>
    <row r="778">
      <c r="B778" s="54"/>
      <c r="C778" s="54"/>
      <c r="AC778" s="53"/>
      <c r="AD778" s="53"/>
      <c r="AE778" s="53"/>
      <c r="AF778" s="53"/>
      <c r="AG778" s="53"/>
    </row>
    <row r="779">
      <c r="B779" s="54"/>
      <c r="C779" s="54"/>
      <c r="AC779" s="53"/>
      <c r="AD779" s="53"/>
      <c r="AE779" s="53"/>
      <c r="AF779" s="53"/>
      <c r="AG779" s="53"/>
    </row>
    <row r="780">
      <c r="B780" s="54"/>
      <c r="C780" s="54"/>
      <c r="AC780" s="53"/>
      <c r="AD780" s="53"/>
      <c r="AE780" s="53"/>
      <c r="AF780" s="53"/>
      <c r="AG780" s="53"/>
    </row>
    <row r="781">
      <c r="B781" s="54"/>
      <c r="C781" s="54"/>
      <c r="AC781" s="53"/>
      <c r="AD781" s="53"/>
      <c r="AE781" s="53"/>
      <c r="AF781" s="53"/>
      <c r="AG781" s="53"/>
    </row>
    <row r="782">
      <c r="B782" s="54"/>
      <c r="C782" s="54"/>
      <c r="AC782" s="53"/>
      <c r="AD782" s="53"/>
      <c r="AE782" s="53"/>
      <c r="AF782" s="53"/>
      <c r="AG782" s="53"/>
    </row>
    <row r="783">
      <c r="B783" s="54"/>
      <c r="C783" s="54"/>
      <c r="AC783" s="53"/>
      <c r="AD783" s="53"/>
      <c r="AE783" s="53"/>
      <c r="AF783" s="53"/>
      <c r="AG783" s="53"/>
    </row>
    <row r="784">
      <c r="B784" s="54"/>
      <c r="C784" s="54"/>
      <c r="AC784" s="53"/>
      <c r="AD784" s="53"/>
      <c r="AE784" s="53"/>
      <c r="AF784" s="53"/>
      <c r="AG784" s="53"/>
    </row>
    <row r="785">
      <c r="B785" s="54"/>
      <c r="C785" s="54"/>
      <c r="AC785" s="53"/>
      <c r="AD785" s="53"/>
      <c r="AE785" s="53"/>
      <c r="AF785" s="53"/>
      <c r="AG785" s="53"/>
    </row>
    <row r="786">
      <c r="B786" s="54"/>
      <c r="C786" s="54"/>
      <c r="AC786" s="53"/>
      <c r="AD786" s="53"/>
      <c r="AE786" s="53"/>
      <c r="AF786" s="53"/>
      <c r="AG786" s="53"/>
    </row>
    <row r="787">
      <c r="B787" s="54"/>
      <c r="C787" s="54"/>
      <c r="AC787" s="53"/>
      <c r="AD787" s="53"/>
      <c r="AE787" s="53"/>
      <c r="AF787" s="53"/>
      <c r="AG787" s="53"/>
    </row>
    <row r="788">
      <c r="B788" s="54"/>
      <c r="C788" s="54"/>
      <c r="AC788" s="53"/>
      <c r="AD788" s="53"/>
      <c r="AE788" s="53"/>
      <c r="AF788" s="53"/>
      <c r="AG788" s="53"/>
    </row>
    <row r="789">
      <c r="B789" s="54"/>
      <c r="C789" s="54"/>
      <c r="AC789" s="53"/>
      <c r="AD789" s="53"/>
      <c r="AE789" s="53"/>
      <c r="AF789" s="53"/>
      <c r="AG789" s="53"/>
    </row>
    <row r="790">
      <c r="B790" s="54"/>
      <c r="C790" s="54"/>
      <c r="AC790" s="53"/>
      <c r="AD790" s="53"/>
      <c r="AE790" s="53"/>
      <c r="AF790" s="53"/>
      <c r="AG790" s="53"/>
    </row>
    <row r="791">
      <c r="B791" s="54"/>
      <c r="C791" s="54"/>
      <c r="AC791" s="53"/>
      <c r="AD791" s="53"/>
      <c r="AE791" s="53"/>
      <c r="AF791" s="53"/>
      <c r="AG791" s="53"/>
    </row>
    <row r="792">
      <c r="B792" s="54"/>
      <c r="C792" s="54"/>
      <c r="AC792" s="53"/>
      <c r="AD792" s="53"/>
      <c r="AE792" s="53"/>
      <c r="AF792" s="53"/>
      <c r="AG792" s="53"/>
    </row>
    <row r="793">
      <c r="B793" s="54"/>
      <c r="C793" s="54"/>
      <c r="AC793" s="53"/>
      <c r="AD793" s="53"/>
      <c r="AE793" s="53"/>
      <c r="AF793" s="53"/>
      <c r="AG793" s="53"/>
    </row>
    <row r="794">
      <c r="B794" s="54"/>
      <c r="C794" s="54"/>
      <c r="AC794" s="53"/>
      <c r="AD794" s="53"/>
      <c r="AE794" s="53"/>
      <c r="AF794" s="53"/>
      <c r="AG794" s="53"/>
    </row>
    <row r="795">
      <c r="B795" s="54"/>
      <c r="C795" s="54"/>
      <c r="AC795" s="53"/>
      <c r="AD795" s="53"/>
      <c r="AE795" s="53"/>
      <c r="AF795" s="53"/>
      <c r="AG795" s="53"/>
    </row>
    <row r="796">
      <c r="B796" s="54"/>
      <c r="C796" s="54"/>
      <c r="AC796" s="53"/>
      <c r="AD796" s="53"/>
      <c r="AE796" s="53"/>
      <c r="AF796" s="53"/>
      <c r="AG796" s="53"/>
    </row>
    <row r="797">
      <c r="B797" s="54"/>
      <c r="C797" s="54"/>
      <c r="AC797" s="53"/>
      <c r="AD797" s="53"/>
      <c r="AE797" s="53"/>
      <c r="AF797" s="53"/>
      <c r="AG797" s="53"/>
    </row>
    <row r="798">
      <c r="B798" s="54"/>
      <c r="C798" s="54"/>
      <c r="AC798" s="53"/>
      <c r="AD798" s="53"/>
      <c r="AE798" s="53"/>
      <c r="AF798" s="53"/>
      <c r="AG798" s="53"/>
    </row>
    <row r="799">
      <c r="B799" s="54"/>
      <c r="C799" s="54"/>
      <c r="AC799" s="53"/>
      <c r="AD799" s="53"/>
      <c r="AE799" s="53"/>
      <c r="AF799" s="53"/>
      <c r="AG799" s="53"/>
    </row>
    <row r="800">
      <c r="B800" s="54"/>
      <c r="C800" s="54"/>
      <c r="AC800" s="53"/>
      <c r="AD800" s="53"/>
      <c r="AE800" s="53"/>
      <c r="AF800" s="53"/>
      <c r="AG800" s="53"/>
    </row>
    <row r="801">
      <c r="B801" s="54"/>
      <c r="C801" s="54"/>
      <c r="AC801" s="53"/>
      <c r="AD801" s="53"/>
      <c r="AE801" s="53"/>
      <c r="AF801" s="53"/>
      <c r="AG801" s="53"/>
    </row>
    <row r="802">
      <c r="B802" s="54"/>
      <c r="C802" s="54"/>
      <c r="AC802" s="53"/>
      <c r="AD802" s="53"/>
      <c r="AE802" s="53"/>
      <c r="AF802" s="53"/>
      <c r="AG802" s="53"/>
    </row>
    <row r="803">
      <c r="B803" s="54"/>
      <c r="C803" s="54"/>
      <c r="AC803" s="53"/>
      <c r="AD803" s="53"/>
      <c r="AE803" s="53"/>
      <c r="AF803" s="53"/>
      <c r="AG803" s="53"/>
    </row>
    <row r="804">
      <c r="B804" s="54"/>
      <c r="C804" s="54"/>
      <c r="AC804" s="53"/>
      <c r="AD804" s="53"/>
      <c r="AE804" s="53"/>
      <c r="AF804" s="53"/>
      <c r="AG804" s="53"/>
    </row>
    <row r="805">
      <c r="B805" s="54"/>
      <c r="C805" s="54"/>
      <c r="AC805" s="53"/>
      <c r="AD805" s="53"/>
      <c r="AE805" s="53"/>
      <c r="AF805" s="53"/>
      <c r="AG805" s="53"/>
    </row>
    <row r="806">
      <c r="B806" s="54"/>
      <c r="C806" s="54"/>
      <c r="AC806" s="53"/>
      <c r="AD806" s="53"/>
      <c r="AE806" s="53"/>
      <c r="AF806" s="53"/>
      <c r="AG806" s="53"/>
    </row>
    <row r="807">
      <c r="B807" s="54"/>
      <c r="C807" s="54"/>
      <c r="AC807" s="53"/>
      <c r="AD807" s="53"/>
      <c r="AE807" s="53"/>
      <c r="AF807" s="53"/>
      <c r="AG807" s="53"/>
    </row>
    <row r="808">
      <c r="B808" s="54"/>
      <c r="C808" s="54"/>
      <c r="AC808" s="53"/>
      <c r="AD808" s="53"/>
      <c r="AE808" s="53"/>
      <c r="AF808" s="53"/>
      <c r="AG808" s="53"/>
    </row>
    <row r="809">
      <c r="B809" s="54"/>
      <c r="C809" s="54"/>
      <c r="AC809" s="53"/>
      <c r="AD809" s="53"/>
      <c r="AE809" s="53"/>
      <c r="AF809" s="53"/>
      <c r="AG809" s="53"/>
    </row>
    <row r="810">
      <c r="B810" s="54"/>
      <c r="C810" s="54"/>
      <c r="AC810" s="53"/>
      <c r="AD810" s="53"/>
      <c r="AE810" s="53"/>
      <c r="AF810" s="53"/>
      <c r="AG810" s="53"/>
    </row>
    <row r="811">
      <c r="B811" s="54"/>
      <c r="C811" s="54"/>
      <c r="AC811" s="53"/>
      <c r="AD811" s="53"/>
      <c r="AE811" s="53"/>
      <c r="AF811" s="53"/>
      <c r="AG811" s="53"/>
    </row>
    <row r="812">
      <c r="B812" s="54"/>
      <c r="C812" s="54"/>
      <c r="AC812" s="53"/>
      <c r="AD812" s="53"/>
      <c r="AE812" s="53"/>
      <c r="AF812" s="53"/>
      <c r="AG812" s="53"/>
    </row>
    <row r="813">
      <c r="B813" s="54"/>
      <c r="C813" s="54"/>
      <c r="AC813" s="53"/>
      <c r="AD813" s="53"/>
      <c r="AE813" s="53"/>
      <c r="AF813" s="53"/>
      <c r="AG813" s="53"/>
    </row>
    <row r="814">
      <c r="B814" s="54"/>
      <c r="C814" s="54"/>
      <c r="AC814" s="53"/>
      <c r="AD814" s="53"/>
      <c r="AE814" s="53"/>
      <c r="AF814" s="53"/>
      <c r="AG814" s="53"/>
    </row>
    <row r="815">
      <c r="B815" s="54"/>
      <c r="C815" s="54"/>
      <c r="AC815" s="53"/>
      <c r="AD815" s="53"/>
      <c r="AE815" s="53"/>
      <c r="AF815" s="53"/>
      <c r="AG815" s="53"/>
    </row>
    <row r="816">
      <c r="B816" s="54"/>
      <c r="C816" s="54"/>
      <c r="AC816" s="53"/>
      <c r="AD816" s="53"/>
      <c r="AE816" s="53"/>
      <c r="AF816" s="53"/>
      <c r="AG816" s="53"/>
    </row>
    <row r="817">
      <c r="B817" s="54"/>
      <c r="C817" s="54"/>
      <c r="AC817" s="53"/>
      <c r="AD817" s="53"/>
      <c r="AE817" s="53"/>
      <c r="AF817" s="53"/>
      <c r="AG817" s="53"/>
    </row>
    <row r="818">
      <c r="B818" s="54"/>
      <c r="C818" s="54"/>
      <c r="AC818" s="53"/>
      <c r="AD818" s="53"/>
      <c r="AE818" s="53"/>
      <c r="AF818" s="53"/>
      <c r="AG818" s="53"/>
    </row>
    <row r="819">
      <c r="B819" s="54"/>
      <c r="C819" s="54"/>
      <c r="AC819" s="53"/>
      <c r="AD819" s="53"/>
      <c r="AE819" s="53"/>
      <c r="AF819" s="53"/>
      <c r="AG819" s="53"/>
    </row>
    <row r="820">
      <c r="B820" s="54"/>
      <c r="C820" s="54"/>
      <c r="AC820" s="53"/>
      <c r="AD820" s="53"/>
      <c r="AE820" s="53"/>
      <c r="AF820" s="53"/>
      <c r="AG820" s="53"/>
    </row>
    <row r="821">
      <c r="B821" s="54"/>
      <c r="C821" s="54"/>
      <c r="AC821" s="53"/>
      <c r="AD821" s="53"/>
      <c r="AE821" s="53"/>
      <c r="AF821" s="53"/>
      <c r="AG821" s="53"/>
    </row>
    <row r="822">
      <c r="B822" s="54"/>
      <c r="C822" s="54"/>
      <c r="AC822" s="53"/>
      <c r="AD822" s="53"/>
      <c r="AE822" s="53"/>
      <c r="AF822" s="53"/>
      <c r="AG822" s="53"/>
    </row>
    <row r="823">
      <c r="B823" s="54"/>
      <c r="C823" s="54"/>
      <c r="AC823" s="53"/>
      <c r="AD823" s="53"/>
      <c r="AE823" s="53"/>
      <c r="AF823" s="53"/>
      <c r="AG823" s="53"/>
    </row>
    <row r="824">
      <c r="B824" s="54"/>
      <c r="C824" s="54"/>
      <c r="AC824" s="53"/>
      <c r="AD824" s="53"/>
      <c r="AE824" s="53"/>
      <c r="AF824" s="53"/>
      <c r="AG824" s="53"/>
    </row>
    <row r="825">
      <c r="B825" s="54"/>
      <c r="C825" s="54"/>
      <c r="AC825" s="53"/>
      <c r="AD825" s="53"/>
      <c r="AE825" s="53"/>
      <c r="AF825" s="53"/>
      <c r="AG825" s="53"/>
    </row>
    <row r="826">
      <c r="B826" s="54"/>
      <c r="C826" s="54"/>
      <c r="AC826" s="53"/>
      <c r="AD826" s="53"/>
      <c r="AE826" s="53"/>
      <c r="AF826" s="53"/>
      <c r="AG826" s="53"/>
    </row>
    <row r="827">
      <c r="B827" s="54"/>
      <c r="C827" s="54"/>
      <c r="AC827" s="53"/>
      <c r="AD827" s="53"/>
      <c r="AE827" s="53"/>
      <c r="AF827" s="53"/>
      <c r="AG827" s="53"/>
    </row>
    <row r="828">
      <c r="B828" s="54"/>
      <c r="C828" s="54"/>
      <c r="AC828" s="53"/>
      <c r="AD828" s="53"/>
      <c r="AE828" s="53"/>
      <c r="AF828" s="53"/>
      <c r="AG828" s="53"/>
    </row>
    <row r="829">
      <c r="B829" s="54"/>
      <c r="C829" s="54"/>
      <c r="AC829" s="53"/>
      <c r="AD829" s="53"/>
      <c r="AE829" s="53"/>
      <c r="AF829" s="53"/>
      <c r="AG829" s="53"/>
    </row>
    <row r="830">
      <c r="B830" s="54"/>
      <c r="C830" s="54"/>
      <c r="AC830" s="53"/>
      <c r="AD830" s="53"/>
      <c r="AE830" s="53"/>
      <c r="AF830" s="53"/>
      <c r="AG830" s="53"/>
    </row>
    <row r="831">
      <c r="B831" s="54"/>
      <c r="C831" s="54"/>
      <c r="AC831" s="53"/>
      <c r="AD831" s="53"/>
      <c r="AE831" s="53"/>
      <c r="AF831" s="53"/>
      <c r="AG831" s="53"/>
    </row>
    <row r="832">
      <c r="B832" s="54"/>
      <c r="C832" s="54"/>
      <c r="AC832" s="53"/>
      <c r="AD832" s="53"/>
      <c r="AE832" s="53"/>
      <c r="AF832" s="53"/>
      <c r="AG832" s="53"/>
    </row>
    <row r="833">
      <c r="B833" s="54"/>
      <c r="C833" s="54"/>
      <c r="AC833" s="53"/>
      <c r="AD833" s="53"/>
      <c r="AE833" s="53"/>
      <c r="AF833" s="53"/>
      <c r="AG833" s="53"/>
    </row>
    <row r="834">
      <c r="B834" s="54"/>
      <c r="C834" s="54"/>
      <c r="AC834" s="53"/>
      <c r="AD834" s="53"/>
      <c r="AE834" s="53"/>
      <c r="AF834" s="53"/>
      <c r="AG834" s="53"/>
    </row>
    <row r="835">
      <c r="B835" s="54"/>
      <c r="C835" s="54"/>
      <c r="AC835" s="53"/>
      <c r="AD835" s="53"/>
      <c r="AE835" s="53"/>
      <c r="AF835" s="53"/>
      <c r="AG835" s="53"/>
    </row>
    <row r="836">
      <c r="B836" s="54"/>
      <c r="C836" s="54"/>
      <c r="AC836" s="53"/>
      <c r="AD836" s="53"/>
      <c r="AE836" s="53"/>
      <c r="AF836" s="53"/>
      <c r="AG836" s="53"/>
    </row>
    <row r="837">
      <c r="B837" s="54"/>
      <c r="C837" s="54"/>
      <c r="AC837" s="53"/>
      <c r="AD837" s="53"/>
      <c r="AE837" s="53"/>
      <c r="AF837" s="53"/>
      <c r="AG837" s="53"/>
    </row>
    <row r="838">
      <c r="B838" s="54"/>
      <c r="C838" s="54"/>
      <c r="AC838" s="53"/>
      <c r="AD838" s="53"/>
      <c r="AE838" s="53"/>
      <c r="AF838" s="53"/>
      <c r="AG838" s="53"/>
    </row>
    <row r="839">
      <c r="B839" s="54"/>
      <c r="C839" s="54"/>
      <c r="AC839" s="53"/>
      <c r="AD839" s="53"/>
      <c r="AE839" s="53"/>
      <c r="AF839" s="53"/>
      <c r="AG839" s="53"/>
    </row>
    <row r="840">
      <c r="B840" s="54"/>
      <c r="C840" s="54"/>
      <c r="AC840" s="53"/>
      <c r="AD840" s="53"/>
      <c r="AE840" s="53"/>
      <c r="AF840" s="53"/>
      <c r="AG840" s="53"/>
    </row>
    <row r="841">
      <c r="B841" s="54"/>
      <c r="C841" s="54"/>
      <c r="AC841" s="53"/>
      <c r="AD841" s="53"/>
      <c r="AE841" s="53"/>
      <c r="AF841" s="53"/>
      <c r="AG841" s="53"/>
    </row>
    <row r="842">
      <c r="B842" s="54"/>
      <c r="C842" s="54"/>
      <c r="AC842" s="53"/>
      <c r="AD842" s="53"/>
      <c r="AE842" s="53"/>
      <c r="AF842" s="53"/>
      <c r="AG842" s="53"/>
    </row>
    <row r="843">
      <c r="B843" s="54"/>
      <c r="C843" s="54"/>
      <c r="AC843" s="53"/>
      <c r="AD843" s="53"/>
      <c r="AE843" s="53"/>
      <c r="AF843" s="53"/>
      <c r="AG843" s="53"/>
    </row>
    <row r="844">
      <c r="B844" s="54"/>
      <c r="C844" s="54"/>
      <c r="AC844" s="53"/>
      <c r="AD844" s="53"/>
      <c r="AE844" s="53"/>
      <c r="AF844" s="53"/>
      <c r="AG844" s="53"/>
    </row>
    <row r="845">
      <c r="B845" s="54"/>
      <c r="C845" s="54"/>
      <c r="AC845" s="53"/>
      <c r="AD845" s="53"/>
      <c r="AE845" s="53"/>
      <c r="AF845" s="53"/>
      <c r="AG845" s="53"/>
    </row>
    <row r="846">
      <c r="B846" s="54"/>
      <c r="C846" s="54"/>
      <c r="AC846" s="53"/>
      <c r="AD846" s="53"/>
      <c r="AE846" s="53"/>
      <c r="AF846" s="53"/>
      <c r="AG846" s="53"/>
    </row>
    <row r="847">
      <c r="B847" s="54"/>
      <c r="C847" s="54"/>
      <c r="AC847" s="53"/>
      <c r="AD847" s="53"/>
      <c r="AE847" s="53"/>
      <c r="AF847" s="53"/>
      <c r="AG847" s="53"/>
    </row>
    <row r="848">
      <c r="B848" s="54"/>
      <c r="C848" s="54"/>
      <c r="AC848" s="53"/>
      <c r="AD848" s="53"/>
      <c r="AE848" s="53"/>
      <c r="AF848" s="53"/>
      <c r="AG848" s="53"/>
    </row>
    <row r="849">
      <c r="B849" s="54"/>
      <c r="C849" s="54"/>
      <c r="AC849" s="53"/>
      <c r="AD849" s="53"/>
      <c r="AE849" s="53"/>
      <c r="AF849" s="53"/>
      <c r="AG849" s="53"/>
    </row>
    <row r="850">
      <c r="B850" s="54"/>
      <c r="C850" s="54"/>
      <c r="AC850" s="53"/>
      <c r="AD850" s="53"/>
      <c r="AE850" s="53"/>
      <c r="AF850" s="53"/>
      <c r="AG850" s="53"/>
    </row>
    <row r="851">
      <c r="B851" s="54"/>
      <c r="C851" s="54"/>
      <c r="AC851" s="53"/>
      <c r="AD851" s="53"/>
      <c r="AE851" s="53"/>
      <c r="AF851" s="53"/>
      <c r="AG851" s="53"/>
    </row>
    <row r="852">
      <c r="B852" s="54"/>
      <c r="C852" s="54"/>
      <c r="AC852" s="53"/>
      <c r="AD852" s="53"/>
      <c r="AE852" s="53"/>
      <c r="AF852" s="53"/>
      <c r="AG852" s="53"/>
    </row>
    <row r="853">
      <c r="B853" s="54"/>
      <c r="C853" s="54"/>
      <c r="AC853" s="53"/>
      <c r="AD853" s="53"/>
      <c r="AE853" s="53"/>
      <c r="AF853" s="53"/>
      <c r="AG853" s="53"/>
    </row>
    <row r="854">
      <c r="B854" s="54"/>
      <c r="C854" s="54"/>
      <c r="AC854" s="53"/>
      <c r="AD854" s="53"/>
      <c r="AE854" s="53"/>
      <c r="AF854" s="53"/>
      <c r="AG854" s="53"/>
    </row>
    <row r="855">
      <c r="B855" s="54"/>
      <c r="C855" s="54"/>
      <c r="AC855" s="53"/>
      <c r="AD855" s="53"/>
      <c r="AE855" s="53"/>
      <c r="AF855" s="53"/>
      <c r="AG855" s="53"/>
    </row>
    <row r="856">
      <c r="B856" s="54"/>
      <c r="C856" s="54"/>
      <c r="AC856" s="53"/>
      <c r="AD856" s="53"/>
      <c r="AE856" s="53"/>
      <c r="AF856" s="53"/>
      <c r="AG856" s="53"/>
    </row>
    <row r="857">
      <c r="B857" s="54"/>
      <c r="C857" s="54"/>
      <c r="AC857" s="53"/>
      <c r="AD857" s="53"/>
      <c r="AE857" s="53"/>
      <c r="AF857" s="53"/>
      <c r="AG857" s="53"/>
    </row>
    <row r="858">
      <c r="B858" s="54"/>
      <c r="C858" s="54"/>
      <c r="AC858" s="53"/>
      <c r="AD858" s="53"/>
      <c r="AE858" s="53"/>
      <c r="AF858" s="53"/>
      <c r="AG858" s="53"/>
    </row>
    <row r="859">
      <c r="B859" s="54"/>
      <c r="C859" s="54"/>
      <c r="AC859" s="53"/>
      <c r="AD859" s="53"/>
      <c r="AE859" s="53"/>
      <c r="AF859" s="53"/>
      <c r="AG859" s="53"/>
    </row>
    <row r="860">
      <c r="B860" s="54"/>
      <c r="C860" s="54"/>
      <c r="AC860" s="53"/>
      <c r="AD860" s="53"/>
      <c r="AE860" s="53"/>
      <c r="AF860" s="53"/>
      <c r="AG860" s="53"/>
    </row>
    <row r="861">
      <c r="B861" s="54"/>
      <c r="C861" s="54"/>
      <c r="AC861" s="53"/>
      <c r="AD861" s="53"/>
      <c r="AE861" s="53"/>
      <c r="AF861" s="53"/>
      <c r="AG861" s="53"/>
    </row>
    <row r="862">
      <c r="B862" s="54"/>
      <c r="C862" s="54"/>
      <c r="AC862" s="53"/>
      <c r="AD862" s="53"/>
      <c r="AE862" s="53"/>
      <c r="AF862" s="53"/>
      <c r="AG862" s="53"/>
    </row>
    <row r="863">
      <c r="B863" s="54"/>
      <c r="C863" s="54"/>
      <c r="AC863" s="53"/>
      <c r="AD863" s="53"/>
      <c r="AE863" s="53"/>
      <c r="AF863" s="53"/>
      <c r="AG863" s="53"/>
    </row>
    <row r="864">
      <c r="B864" s="54"/>
      <c r="C864" s="54"/>
      <c r="AC864" s="53"/>
      <c r="AD864" s="53"/>
      <c r="AE864" s="53"/>
      <c r="AF864" s="53"/>
      <c r="AG864" s="53"/>
    </row>
    <row r="865">
      <c r="B865" s="54"/>
      <c r="C865" s="54"/>
      <c r="AC865" s="53"/>
      <c r="AD865" s="53"/>
      <c r="AE865" s="53"/>
      <c r="AF865" s="53"/>
      <c r="AG865" s="53"/>
    </row>
    <row r="866">
      <c r="B866" s="54"/>
      <c r="C866" s="54"/>
      <c r="AC866" s="53"/>
      <c r="AD866" s="53"/>
      <c r="AE866" s="53"/>
      <c r="AF866" s="53"/>
      <c r="AG866" s="53"/>
    </row>
    <row r="867">
      <c r="B867" s="54"/>
      <c r="C867" s="54"/>
      <c r="AC867" s="53"/>
      <c r="AD867" s="53"/>
      <c r="AE867" s="53"/>
      <c r="AF867" s="53"/>
      <c r="AG867" s="53"/>
    </row>
    <row r="868">
      <c r="B868" s="54"/>
      <c r="C868" s="54"/>
      <c r="AC868" s="53"/>
      <c r="AD868" s="53"/>
      <c r="AE868" s="53"/>
      <c r="AF868" s="53"/>
      <c r="AG868" s="53"/>
    </row>
    <row r="869">
      <c r="B869" s="54"/>
      <c r="C869" s="54"/>
      <c r="AC869" s="53"/>
      <c r="AD869" s="53"/>
      <c r="AE869" s="53"/>
      <c r="AF869" s="53"/>
      <c r="AG869" s="53"/>
    </row>
    <row r="870">
      <c r="B870" s="54"/>
      <c r="C870" s="54"/>
      <c r="AC870" s="53"/>
      <c r="AD870" s="53"/>
      <c r="AE870" s="53"/>
      <c r="AF870" s="53"/>
      <c r="AG870" s="53"/>
    </row>
    <row r="871">
      <c r="B871" s="54"/>
      <c r="C871" s="54"/>
      <c r="AC871" s="53"/>
      <c r="AD871" s="53"/>
      <c r="AE871" s="53"/>
      <c r="AF871" s="53"/>
      <c r="AG871" s="53"/>
    </row>
    <row r="872">
      <c r="B872" s="54"/>
      <c r="C872" s="54"/>
      <c r="AC872" s="53"/>
      <c r="AD872" s="53"/>
      <c r="AE872" s="53"/>
      <c r="AF872" s="53"/>
      <c r="AG872" s="53"/>
    </row>
    <row r="873">
      <c r="B873" s="54"/>
      <c r="C873" s="54"/>
      <c r="AC873" s="53"/>
      <c r="AD873" s="53"/>
      <c r="AE873" s="53"/>
      <c r="AF873" s="53"/>
      <c r="AG873" s="53"/>
    </row>
    <row r="874">
      <c r="B874" s="54"/>
      <c r="C874" s="54"/>
      <c r="AC874" s="53"/>
      <c r="AD874" s="53"/>
      <c r="AE874" s="53"/>
      <c r="AF874" s="53"/>
      <c r="AG874" s="53"/>
    </row>
    <row r="875">
      <c r="B875" s="54"/>
      <c r="C875" s="54"/>
      <c r="AC875" s="53"/>
      <c r="AD875" s="53"/>
      <c r="AE875" s="53"/>
      <c r="AF875" s="53"/>
      <c r="AG875" s="53"/>
    </row>
    <row r="876">
      <c r="B876" s="54"/>
      <c r="C876" s="54"/>
      <c r="AC876" s="53"/>
      <c r="AD876" s="53"/>
      <c r="AE876" s="53"/>
      <c r="AF876" s="53"/>
      <c r="AG876" s="53"/>
    </row>
    <row r="877">
      <c r="B877" s="54"/>
      <c r="C877" s="54"/>
      <c r="AC877" s="53"/>
      <c r="AD877" s="53"/>
      <c r="AE877" s="53"/>
      <c r="AF877" s="53"/>
      <c r="AG877" s="53"/>
    </row>
    <row r="878">
      <c r="B878" s="54"/>
      <c r="C878" s="54"/>
      <c r="AC878" s="53"/>
      <c r="AD878" s="53"/>
      <c r="AE878" s="53"/>
      <c r="AF878" s="53"/>
      <c r="AG878" s="53"/>
    </row>
    <row r="879">
      <c r="B879" s="54"/>
      <c r="C879" s="54"/>
      <c r="AC879" s="53"/>
      <c r="AD879" s="53"/>
      <c r="AE879" s="53"/>
      <c r="AF879" s="53"/>
      <c r="AG879" s="53"/>
    </row>
    <row r="880">
      <c r="B880" s="54"/>
      <c r="C880" s="54"/>
      <c r="AC880" s="53"/>
      <c r="AD880" s="53"/>
      <c r="AE880" s="53"/>
      <c r="AF880" s="53"/>
      <c r="AG880" s="53"/>
    </row>
    <row r="881">
      <c r="B881" s="54"/>
      <c r="C881" s="54"/>
      <c r="AC881" s="53"/>
      <c r="AD881" s="53"/>
      <c r="AE881" s="53"/>
      <c r="AF881" s="53"/>
      <c r="AG881" s="53"/>
    </row>
    <row r="882">
      <c r="B882" s="54"/>
      <c r="C882" s="54"/>
      <c r="AC882" s="53"/>
      <c r="AD882" s="53"/>
      <c r="AE882" s="53"/>
      <c r="AF882" s="53"/>
      <c r="AG882" s="53"/>
    </row>
    <row r="883">
      <c r="B883" s="54"/>
      <c r="C883" s="54"/>
      <c r="AC883" s="53"/>
      <c r="AD883" s="53"/>
      <c r="AE883" s="53"/>
      <c r="AF883" s="53"/>
      <c r="AG883" s="53"/>
    </row>
    <row r="884">
      <c r="B884" s="54"/>
      <c r="C884" s="54"/>
      <c r="AC884" s="53"/>
      <c r="AD884" s="53"/>
      <c r="AE884" s="53"/>
      <c r="AF884" s="53"/>
      <c r="AG884" s="53"/>
    </row>
    <row r="885">
      <c r="B885" s="54"/>
      <c r="C885" s="54"/>
      <c r="AC885" s="53"/>
      <c r="AD885" s="53"/>
      <c r="AE885" s="53"/>
      <c r="AF885" s="53"/>
      <c r="AG885" s="53"/>
    </row>
    <row r="886">
      <c r="B886" s="54"/>
      <c r="C886" s="54"/>
      <c r="AC886" s="53"/>
      <c r="AD886" s="53"/>
      <c r="AE886" s="53"/>
      <c r="AF886" s="53"/>
      <c r="AG886" s="53"/>
    </row>
    <row r="887">
      <c r="B887" s="54"/>
      <c r="C887" s="54"/>
      <c r="AC887" s="53"/>
      <c r="AD887" s="53"/>
      <c r="AE887" s="53"/>
      <c r="AF887" s="53"/>
      <c r="AG887" s="53"/>
    </row>
    <row r="888">
      <c r="B888" s="54"/>
      <c r="C888" s="54"/>
      <c r="AC888" s="53"/>
      <c r="AD888" s="53"/>
      <c r="AE888" s="53"/>
      <c r="AF888" s="53"/>
      <c r="AG888" s="53"/>
    </row>
    <row r="889">
      <c r="B889" s="54"/>
      <c r="C889" s="54"/>
      <c r="AC889" s="53"/>
      <c r="AD889" s="53"/>
      <c r="AE889" s="53"/>
      <c r="AF889" s="53"/>
      <c r="AG889" s="53"/>
    </row>
    <row r="890">
      <c r="B890" s="54"/>
      <c r="C890" s="54"/>
      <c r="AC890" s="53"/>
      <c r="AD890" s="53"/>
      <c r="AE890" s="53"/>
      <c r="AF890" s="53"/>
      <c r="AG890" s="53"/>
    </row>
    <row r="891">
      <c r="B891" s="54"/>
      <c r="C891" s="54"/>
      <c r="AC891" s="53"/>
      <c r="AD891" s="53"/>
      <c r="AE891" s="53"/>
      <c r="AF891" s="53"/>
      <c r="AG891" s="53"/>
    </row>
    <row r="892">
      <c r="B892" s="54"/>
      <c r="C892" s="54"/>
      <c r="AC892" s="53"/>
      <c r="AD892" s="53"/>
      <c r="AE892" s="53"/>
      <c r="AF892" s="53"/>
      <c r="AG892" s="53"/>
    </row>
    <row r="893">
      <c r="B893" s="54"/>
      <c r="C893" s="54"/>
      <c r="AC893" s="53"/>
      <c r="AD893" s="53"/>
      <c r="AE893" s="53"/>
      <c r="AF893" s="53"/>
      <c r="AG893" s="53"/>
    </row>
    <row r="894">
      <c r="B894" s="54"/>
      <c r="C894" s="54"/>
      <c r="AC894" s="53"/>
      <c r="AD894" s="53"/>
      <c r="AE894" s="53"/>
      <c r="AF894" s="53"/>
      <c r="AG894" s="53"/>
    </row>
    <row r="895">
      <c r="B895" s="54"/>
      <c r="C895" s="54"/>
      <c r="AC895" s="53"/>
      <c r="AD895" s="53"/>
      <c r="AE895" s="53"/>
      <c r="AF895" s="53"/>
      <c r="AG895" s="53"/>
    </row>
    <row r="896">
      <c r="B896" s="54"/>
      <c r="C896" s="54"/>
      <c r="AC896" s="53"/>
      <c r="AD896" s="53"/>
      <c r="AE896" s="53"/>
      <c r="AF896" s="53"/>
      <c r="AG896" s="53"/>
    </row>
    <row r="897">
      <c r="B897" s="54"/>
      <c r="C897" s="54"/>
      <c r="AC897" s="53"/>
      <c r="AD897" s="53"/>
      <c r="AE897" s="53"/>
      <c r="AF897" s="53"/>
      <c r="AG897" s="53"/>
    </row>
    <row r="898">
      <c r="B898" s="54"/>
      <c r="C898" s="54"/>
      <c r="AC898" s="53"/>
      <c r="AD898" s="53"/>
      <c r="AE898" s="53"/>
      <c r="AF898" s="53"/>
      <c r="AG898" s="53"/>
    </row>
    <row r="899">
      <c r="B899" s="54"/>
      <c r="C899" s="54"/>
      <c r="AC899" s="53"/>
      <c r="AD899" s="53"/>
      <c r="AE899" s="53"/>
      <c r="AF899" s="53"/>
      <c r="AG899" s="53"/>
    </row>
    <row r="900">
      <c r="B900" s="54"/>
      <c r="C900" s="54"/>
      <c r="AC900" s="53"/>
      <c r="AD900" s="53"/>
      <c r="AE900" s="53"/>
      <c r="AF900" s="53"/>
      <c r="AG900" s="53"/>
    </row>
    <row r="901">
      <c r="B901" s="54"/>
      <c r="C901" s="54"/>
      <c r="AC901" s="53"/>
      <c r="AD901" s="53"/>
      <c r="AE901" s="53"/>
      <c r="AF901" s="53"/>
      <c r="AG901" s="53"/>
    </row>
    <row r="902">
      <c r="B902" s="54"/>
      <c r="C902" s="54"/>
      <c r="AC902" s="53"/>
      <c r="AD902" s="53"/>
      <c r="AE902" s="53"/>
      <c r="AF902" s="53"/>
      <c r="AG902" s="53"/>
    </row>
    <row r="903">
      <c r="B903" s="54"/>
      <c r="C903" s="54"/>
      <c r="AC903" s="53"/>
      <c r="AD903" s="53"/>
      <c r="AE903" s="53"/>
      <c r="AF903" s="53"/>
      <c r="AG903" s="53"/>
    </row>
    <row r="904">
      <c r="B904" s="54"/>
      <c r="C904" s="54"/>
      <c r="AC904" s="53"/>
      <c r="AD904" s="53"/>
      <c r="AE904" s="53"/>
      <c r="AF904" s="53"/>
      <c r="AG904" s="53"/>
    </row>
    <row r="905">
      <c r="B905" s="54"/>
      <c r="C905" s="54"/>
      <c r="AC905" s="53"/>
      <c r="AD905" s="53"/>
      <c r="AE905" s="53"/>
      <c r="AF905" s="53"/>
      <c r="AG905" s="53"/>
    </row>
    <row r="906">
      <c r="B906" s="54"/>
      <c r="C906" s="54"/>
      <c r="AC906" s="53"/>
      <c r="AD906" s="53"/>
      <c r="AE906" s="53"/>
      <c r="AF906" s="53"/>
      <c r="AG906" s="53"/>
    </row>
    <row r="907">
      <c r="B907" s="54"/>
      <c r="C907" s="54"/>
      <c r="AC907" s="53"/>
      <c r="AD907" s="53"/>
      <c r="AE907" s="53"/>
      <c r="AF907" s="53"/>
      <c r="AG907" s="53"/>
    </row>
    <row r="908">
      <c r="B908" s="54"/>
      <c r="C908" s="54"/>
      <c r="AC908" s="53"/>
      <c r="AD908" s="53"/>
      <c r="AE908" s="53"/>
      <c r="AF908" s="53"/>
      <c r="AG908" s="53"/>
    </row>
    <row r="909">
      <c r="B909" s="54"/>
      <c r="C909" s="54"/>
      <c r="AC909" s="53"/>
      <c r="AD909" s="53"/>
      <c r="AE909" s="53"/>
      <c r="AF909" s="53"/>
      <c r="AG909" s="53"/>
    </row>
    <row r="910">
      <c r="B910" s="54"/>
      <c r="C910" s="54"/>
      <c r="AC910" s="53"/>
      <c r="AD910" s="53"/>
      <c r="AE910" s="53"/>
      <c r="AF910" s="53"/>
      <c r="AG910" s="53"/>
    </row>
    <row r="911">
      <c r="B911" s="54"/>
      <c r="C911" s="54"/>
      <c r="AC911" s="53"/>
      <c r="AD911" s="53"/>
      <c r="AE911" s="53"/>
      <c r="AF911" s="53"/>
      <c r="AG911" s="53"/>
    </row>
    <row r="912">
      <c r="B912" s="54"/>
      <c r="C912" s="54"/>
      <c r="AC912" s="53"/>
      <c r="AD912" s="53"/>
      <c r="AE912" s="53"/>
      <c r="AF912" s="53"/>
      <c r="AG912" s="53"/>
    </row>
    <row r="913">
      <c r="B913" s="54"/>
      <c r="C913" s="54"/>
      <c r="AC913" s="53"/>
      <c r="AD913" s="53"/>
      <c r="AE913" s="53"/>
      <c r="AF913" s="53"/>
      <c r="AG913" s="53"/>
    </row>
    <row r="914">
      <c r="B914" s="54"/>
      <c r="C914" s="54"/>
      <c r="AC914" s="53"/>
      <c r="AD914" s="53"/>
      <c r="AE914" s="53"/>
      <c r="AF914" s="53"/>
      <c r="AG914" s="53"/>
    </row>
    <row r="915">
      <c r="B915" s="54"/>
      <c r="C915" s="54"/>
      <c r="AC915" s="53"/>
      <c r="AD915" s="53"/>
      <c r="AE915" s="53"/>
      <c r="AF915" s="53"/>
      <c r="AG915" s="53"/>
    </row>
    <row r="916">
      <c r="B916" s="54"/>
      <c r="C916" s="54"/>
      <c r="AC916" s="53"/>
      <c r="AD916" s="53"/>
      <c r="AE916" s="53"/>
      <c r="AF916" s="53"/>
      <c r="AG916" s="53"/>
    </row>
    <row r="917">
      <c r="B917" s="54"/>
      <c r="C917" s="54"/>
      <c r="AC917" s="53"/>
      <c r="AD917" s="53"/>
      <c r="AE917" s="53"/>
      <c r="AF917" s="53"/>
      <c r="AG917" s="53"/>
    </row>
    <row r="918">
      <c r="B918" s="54"/>
      <c r="C918" s="54"/>
      <c r="AC918" s="53"/>
      <c r="AD918" s="53"/>
      <c r="AE918" s="53"/>
      <c r="AF918" s="53"/>
      <c r="AG918" s="53"/>
    </row>
    <row r="919">
      <c r="B919" s="54"/>
      <c r="C919" s="54"/>
      <c r="AC919" s="53"/>
      <c r="AD919" s="53"/>
      <c r="AE919" s="53"/>
      <c r="AF919" s="53"/>
      <c r="AG919" s="53"/>
    </row>
    <row r="920">
      <c r="B920" s="54"/>
      <c r="C920" s="54"/>
      <c r="AC920" s="53"/>
      <c r="AD920" s="53"/>
      <c r="AE920" s="53"/>
      <c r="AF920" s="53"/>
      <c r="AG920" s="53"/>
    </row>
    <row r="921">
      <c r="B921" s="54"/>
      <c r="C921" s="54"/>
      <c r="AC921" s="53"/>
      <c r="AD921" s="53"/>
      <c r="AE921" s="53"/>
      <c r="AF921" s="53"/>
      <c r="AG921" s="53"/>
    </row>
    <row r="922">
      <c r="B922" s="54"/>
      <c r="C922" s="54"/>
      <c r="AC922" s="53"/>
      <c r="AD922" s="53"/>
      <c r="AE922" s="53"/>
      <c r="AF922" s="53"/>
      <c r="AG922" s="53"/>
    </row>
    <row r="923">
      <c r="B923" s="54"/>
      <c r="C923" s="54"/>
      <c r="AC923" s="53"/>
      <c r="AD923" s="53"/>
      <c r="AE923" s="53"/>
      <c r="AF923" s="53"/>
      <c r="AG923" s="53"/>
    </row>
    <row r="924">
      <c r="B924" s="54"/>
      <c r="C924" s="54"/>
      <c r="AC924" s="53"/>
      <c r="AD924" s="53"/>
      <c r="AE924" s="53"/>
      <c r="AF924" s="53"/>
      <c r="AG924" s="53"/>
    </row>
    <row r="925">
      <c r="B925" s="54"/>
      <c r="C925" s="54"/>
      <c r="AC925" s="53"/>
      <c r="AD925" s="53"/>
      <c r="AE925" s="53"/>
      <c r="AF925" s="53"/>
      <c r="AG925" s="53"/>
    </row>
    <row r="926">
      <c r="B926" s="54"/>
      <c r="C926" s="54"/>
      <c r="AC926" s="53"/>
      <c r="AD926" s="53"/>
      <c r="AE926" s="53"/>
      <c r="AF926" s="53"/>
      <c r="AG926" s="53"/>
    </row>
    <row r="927">
      <c r="B927" s="54"/>
      <c r="C927" s="54"/>
      <c r="AC927" s="53"/>
      <c r="AD927" s="53"/>
      <c r="AE927" s="53"/>
      <c r="AF927" s="53"/>
      <c r="AG927" s="53"/>
    </row>
    <row r="928">
      <c r="B928" s="54"/>
      <c r="C928" s="54"/>
      <c r="AC928" s="53"/>
      <c r="AD928" s="53"/>
      <c r="AE928" s="53"/>
      <c r="AF928" s="53"/>
      <c r="AG928" s="53"/>
    </row>
    <row r="929">
      <c r="B929" s="54"/>
      <c r="C929" s="54"/>
      <c r="AC929" s="53"/>
      <c r="AD929" s="53"/>
      <c r="AE929" s="53"/>
      <c r="AF929" s="53"/>
      <c r="AG929" s="53"/>
    </row>
    <row r="930">
      <c r="B930" s="54"/>
      <c r="C930" s="54"/>
      <c r="AC930" s="53"/>
      <c r="AD930" s="53"/>
      <c r="AE930" s="53"/>
      <c r="AF930" s="53"/>
      <c r="AG930" s="53"/>
    </row>
    <row r="931">
      <c r="B931" s="54"/>
      <c r="C931" s="54"/>
      <c r="AC931" s="53"/>
      <c r="AD931" s="53"/>
      <c r="AE931" s="53"/>
      <c r="AF931" s="53"/>
      <c r="AG931" s="53"/>
    </row>
    <row r="932">
      <c r="B932" s="54"/>
      <c r="C932" s="54"/>
      <c r="AC932" s="53"/>
      <c r="AD932" s="53"/>
      <c r="AE932" s="53"/>
      <c r="AF932" s="53"/>
      <c r="AG932" s="53"/>
    </row>
    <row r="933">
      <c r="B933" s="54"/>
      <c r="C933" s="54"/>
      <c r="AC933" s="53"/>
      <c r="AD933" s="53"/>
      <c r="AE933" s="53"/>
      <c r="AF933" s="53"/>
      <c r="AG933" s="53"/>
    </row>
    <row r="934">
      <c r="B934" s="54"/>
      <c r="C934" s="54"/>
      <c r="AC934" s="53"/>
      <c r="AD934" s="53"/>
      <c r="AE934" s="53"/>
      <c r="AF934" s="53"/>
      <c r="AG934" s="53"/>
    </row>
    <row r="935">
      <c r="B935" s="54"/>
      <c r="C935" s="54"/>
      <c r="AC935" s="53"/>
      <c r="AD935" s="53"/>
      <c r="AE935" s="53"/>
      <c r="AF935" s="53"/>
      <c r="AG935" s="53"/>
    </row>
    <row r="936">
      <c r="B936" s="54"/>
      <c r="C936" s="54"/>
      <c r="AC936" s="53"/>
      <c r="AD936" s="53"/>
      <c r="AE936" s="53"/>
      <c r="AF936" s="53"/>
      <c r="AG936" s="53"/>
    </row>
    <row r="937">
      <c r="B937" s="54"/>
      <c r="C937" s="54"/>
      <c r="AC937" s="53"/>
      <c r="AD937" s="53"/>
      <c r="AE937" s="53"/>
      <c r="AF937" s="53"/>
      <c r="AG937" s="53"/>
    </row>
    <row r="938">
      <c r="B938" s="54"/>
      <c r="C938" s="54"/>
      <c r="AC938" s="53"/>
      <c r="AD938" s="53"/>
      <c r="AE938" s="53"/>
      <c r="AF938" s="53"/>
      <c r="AG938" s="53"/>
    </row>
    <row r="939">
      <c r="B939" s="54"/>
      <c r="C939" s="54"/>
      <c r="AC939" s="53"/>
      <c r="AD939" s="53"/>
      <c r="AE939" s="53"/>
      <c r="AF939" s="53"/>
      <c r="AG939" s="53"/>
    </row>
    <row r="940">
      <c r="B940" s="54"/>
      <c r="C940" s="54"/>
      <c r="AC940" s="53"/>
      <c r="AD940" s="53"/>
      <c r="AE940" s="53"/>
      <c r="AF940" s="53"/>
      <c r="AG940" s="53"/>
    </row>
    <row r="941">
      <c r="B941" s="54"/>
      <c r="C941" s="54"/>
      <c r="AC941" s="53"/>
      <c r="AD941" s="53"/>
      <c r="AE941" s="53"/>
      <c r="AF941" s="53"/>
      <c r="AG941" s="53"/>
    </row>
    <row r="942">
      <c r="B942" s="54"/>
      <c r="C942" s="54"/>
      <c r="AC942" s="53"/>
      <c r="AD942" s="53"/>
      <c r="AE942" s="53"/>
      <c r="AF942" s="53"/>
      <c r="AG942" s="53"/>
    </row>
    <row r="943">
      <c r="B943" s="54"/>
      <c r="C943" s="54"/>
      <c r="AC943" s="53"/>
      <c r="AD943" s="53"/>
      <c r="AE943" s="53"/>
      <c r="AF943" s="53"/>
      <c r="AG943" s="53"/>
    </row>
    <row r="944">
      <c r="B944" s="54"/>
      <c r="C944" s="54"/>
      <c r="AC944" s="53"/>
      <c r="AD944" s="53"/>
      <c r="AE944" s="53"/>
      <c r="AF944" s="53"/>
      <c r="AG944" s="53"/>
    </row>
    <row r="945">
      <c r="B945" s="54"/>
      <c r="C945" s="54"/>
      <c r="AC945" s="53"/>
      <c r="AD945" s="53"/>
      <c r="AE945" s="53"/>
      <c r="AF945" s="53"/>
      <c r="AG945" s="53"/>
    </row>
    <row r="946">
      <c r="B946" s="54"/>
      <c r="C946" s="54"/>
      <c r="AC946" s="53"/>
      <c r="AD946" s="53"/>
      <c r="AE946" s="53"/>
      <c r="AF946" s="53"/>
      <c r="AG946" s="53"/>
    </row>
    <row r="947">
      <c r="B947" s="54"/>
      <c r="C947" s="54"/>
      <c r="AC947" s="53"/>
      <c r="AD947" s="53"/>
      <c r="AE947" s="53"/>
      <c r="AF947" s="53"/>
      <c r="AG947" s="53"/>
    </row>
    <row r="948">
      <c r="B948" s="54"/>
      <c r="C948" s="54"/>
      <c r="AC948" s="53"/>
      <c r="AD948" s="53"/>
      <c r="AE948" s="53"/>
      <c r="AF948" s="53"/>
      <c r="AG948" s="53"/>
    </row>
    <row r="949">
      <c r="B949" s="54"/>
      <c r="C949" s="54"/>
      <c r="AC949" s="53"/>
      <c r="AD949" s="53"/>
      <c r="AE949" s="53"/>
      <c r="AF949" s="53"/>
      <c r="AG949" s="53"/>
    </row>
    <row r="950">
      <c r="B950" s="54"/>
      <c r="C950" s="54"/>
      <c r="AC950" s="53"/>
      <c r="AD950" s="53"/>
      <c r="AE950" s="53"/>
      <c r="AF950" s="53"/>
      <c r="AG950" s="53"/>
    </row>
    <row r="951">
      <c r="B951" s="54"/>
      <c r="C951" s="54"/>
      <c r="AC951" s="53"/>
      <c r="AD951" s="53"/>
      <c r="AE951" s="53"/>
      <c r="AF951" s="53"/>
      <c r="AG951" s="53"/>
    </row>
    <row r="952">
      <c r="B952" s="54"/>
      <c r="C952" s="54"/>
      <c r="AC952" s="53"/>
      <c r="AD952" s="53"/>
      <c r="AE952" s="53"/>
      <c r="AF952" s="53"/>
      <c r="AG952" s="53"/>
    </row>
    <row r="953">
      <c r="B953" s="54"/>
      <c r="C953" s="54"/>
      <c r="AC953" s="53"/>
      <c r="AD953" s="53"/>
      <c r="AE953" s="53"/>
      <c r="AF953" s="53"/>
      <c r="AG953" s="53"/>
    </row>
    <row r="954">
      <c r="B954" s="54"/>
      <c r="C954" s="54"/>
      <c r="AC954" s="53"/>
      <c r="AD954" s="53"/>
      <c r="AE954" s="53"/>
      <c r="AF954" s="53"/>
      <c r="AG954" s="53"/>
    </row>
    <row r="955">
      <c r="B955" s="54"/>
      <c r="C955" s="54"/>
      <c r="AC955" s="53"/>
      <c r="AD955" s="53"/>
      <c r="AE955" s="53"/>
      <c r="AF955" s="53"/>
      <c r="AG955" s="53"/>
    </row>
    <row r="956">
      <c r="B956" s="54"/>
      <c r="C956" s="54"/>
      <c r="AC956" s="53"/>
      <c r="AD956" s="53"/>
      <c r="AE956" s="53"/>
      <c r="AF956" s="53"/>
      <c r="AG956" s="53"/>
    </row>
    <row r="957">
      <c r="B957" s="54"/>
      <c r="C957" s="54"/>
      <c r="AC957" s="53"/>
      <c r="AD957" s="53"/>
      <c r="AE957" s="53"/>
      <c r="AF957" s="53"/>
      <c r="AG957" s="53"/>
    </row>
    <row r="958">
      <c r="B958" s="54"/>
      <c r="C958" s="54"/>
      <c r="AC958" s="53"/>
      <c r="AD958" s="53"/>
      <c r="AE958" s="53"/>
      <c r="AF958" s="53"/>
      <c r="AG958" s="53"/>
    </row>
    <row r="959">
      <c r="B959" s="54"/>
      <c r="C959" s="54"/>
      <c r="AC959" s="53"/>
      <c r="AD959" s="53"/>
      <c r="AE959" s="53"/>
      <c r="AF959" s="53"/>
      <c r="AG959" s="53"/>
    </row>
    <row r="960">
      <c r="B960" s="54"/>
      <c r="C960" s="54"/>
      <c r="AC960" s="53"/>
      <c r="AD960" s="53"/>
      <c r="AE960" s="53"/>
      <c r="AF960" s="53"/>
      <c r="AG960" s="53"/>
    </row>
    <row r="961">
      <c r="B961" s="54"/>
      <c r="C961" s="54"/>
      <c r="AC961" s="53"/>
      <c r="AD961" s="53"/>
      <c r="AE961" s="53"/>
      <c r="AF961" s="53"/>
      <c r="AG961" s="53"/>
    </row>
    <row r="962">
      <c r="B962" s="54"/>
      <c r="C962" s="54"/>
      <c r="AC962" s="53"/>
      <c r="AD962" s="53"/>
      <c r="AE962" s="53"/>
      <c r="AF962" s="53"/>
      <c r="AG962" s="53"/>
    </row>
    <row r="963">
      <c r="B963" s="54"/>
      <c r="C963" s="54"/>
      <c r="AC963" s="53"/>
      <c r="AD963" s="53"/>
      <c r="AE963" s="53"/>
      <c r="AF963" s="53"/>
      <c r="AG963" s="53"/>
    </row>
    <row r="964">
      <c r="B964" s="54"/>
      <c r="C964" s="54"/>
      <c r="AC964" s="53"/>
      <c r="AD964" s="53"/>
      <c r="AE964" s="53"/>
      <c r="AF964" s="53"/>
      <c r="AG964" s="53"/>
    </row>
    <row r="965">
      <c r="B965" s="54"/>
      <c r="C965" s="54"/>
      <c r="AC965" s="53"/>
      <c r="AD965" s="53"/>
      <c r="AE965" s="53"/>
      <c r="AF965" s="53"/>
      <c r="AG965" s="53"/>
    </row>
    <row r="966">
      <c r="B966" s="54"/>
      <c r="C966" s="54"/>
      <c r="AC966" s="53"/>
      <c r="AD966" s="53"/>
      <c r="AE966" s="53"/>
      <c r="AF966" s="53"/>
      <c r="AG966" s="53"/>
    </row>
    <row r="967">
      <c r="B967" s="54"/>
      <c r="C967" s="54"/>
      <c r="AC967" s="53"/>
      <c r="AD967" s="53"/>
      <c r="AE967" s="53"/>
      <c r="AF967" s="53"/>
      <c r="AG967" s="53"/>
    </row>
    <row r="968">
      <c r="B968" s="54"/>
      <c r="C968" s="54"/>
      <c r="AC968" s="53"/>
      <c r="AD968" s="53"/>
      <c r="AE968" s="53"/>
      <c r="AF968" s="53"/>
      <c r="AG968" s="53"/>
    </row>
    <row r="969">
      <c r="B969" s="54"/>
      <c r="C969" s="54"/>
      <c r="AC969" s="53"/>
      <c r="AD969" s="53"/>
      <c r="AE969" s="53"/>
      <c r="AF969" s="53"/>
      <c r="AG969" s="53"/>
    </row>
    <row r="970">
      <c r="B970" s="54"/>
      <c r="C970" s="54"/>
      <c r="AC970" s="53"/>
      <c r="AD970" s="53"/>
      <c r="AE970" s="53"/>
      <c r="AF970" s="53"/>
      <c r="AG970" s="53"/>
    </row>
    <row r="971">
      <c r="B971" s="54"/>
      <c r="C971" s="54"/>
      <c r="AC971" s="53"/>
      <c r="AD971" s="53"/>
      <c r="AE971" s="53"/>
      <c r="AF971" s="53"/>
      <c r="AG971" s="53"/>
    </row>
    <row r="972">
      <c r="B972" s="54"/>
      <c r="C972" s="54"/>
      <c r="AC972" s="53"/>
      <c r="AD972" s="53"/>
      <c r="AE972" s="53"/>
      <c r="AF972" s="53"/>
      <c r="AG972" s="53"/>
    </row>
    <row r="973">
      <c r="B973" s="54"/>
      <c r="C973" s="54"/>
      <c r="AC973" s="53"/>
      <c r="AD973" s="53"/>
      <c r="AE973" s="53"/>
      <c r="AF973" s="53"/>
      <c r="AG973" s="53"/>
    </row>
    <row r="974">
      <c r="B974" s="54"/>
      <c r="C974" s="54"/>
      <c r="AC974" s="53"/>
      <c r="AD974" s="53"/>
      <c r="AE974" s="53"/>
      <c r="AF974" s="53"/>
      <c r="AG974" s="53"/>
    </row>
    <row r="975">
      <c r="B975" s="54"/>
      <c r="C975" s="54"/>
      <c r="AC975" s="53"/>
      <c r="AD975" s="53"/>
      <c r="AE975" s="53"/>
      <c r="AF975" s="53"/>
      <c r="AG975" s="53"/>
    </row>
    <row r="976">
      <c r="B976" s="54"/>
      <c r="C976" s="54"/>
      <c r="AC976" s="53"/>
      <c r="AD976" s="53"/>
      <c r="AE976" s="53"/>
      <c r="AF976" s="53"/>
      <c r="AG976" s="53"/>
    </row>
    <row r="977">
      <c r="B977" s="54"/>
      <c r="C977" s="54"/>
      <c r="AC977" s="53"/>
      <c r="AD977" s="53"/>
      <c r="AE977" s="53"/>
      <c r="AF977" s="53"/>
      <c r="AG977" s="53"/>
    </row>
    <row r="978">
      <c r="B978" s="54"/>
      <c r="C978" s="54"/>
      <c r="AC978" s="53"/>
      <c r="AD978" s="53"/>
      <c r="AE978" s="53"/>
      <c r="AF978" s="53"/>
      <c r="AG978" s="53"/>
    </row>
    <row r="979">
      <c r="B979" s="54"/>
      <c r="C979" s="54"/>
      <c r="AC979" s="53"/>
      <c r="AD979" s="53"/>
      <c r="AE979" s="53"/>
      <c r="AF979" s="53"/>
      <c r="AG979" s="53"/>
    </row>
    <row r="980">
      <c r="B980" s="54"/>
      <c r="C980" s="54"/>
      <c r="AC980" s="53"/>
      <c r="AD980" s="53"/>
      <c r="AE980" s="53"/>
      <c r="AF980" s="53"/>
      <c r="AG980" s="53"/>
    </row>
    <row r="981">
      <c r="B981" s="54"/>
      <c r="C981" s="54"/>
      <c r="AC981" s="53"/>
      <c r="AD981" s="53"/>
      <c r="AE981" s="53"/>
      <c r="AF981" s="53"/>
      <c r="AG981" s="53"/>
    </row>
    <row r="982">
      <c r="B982" s="54"/>
      <c r="C982" s="54"/>
      <c r="AC982" s="53"/>
      <c r="AD982" s="53"/>
      <c r="AE982" s="53"/>
      <c r="AF982" s="53"/>
      <c r="AG982" s="53"/>
    </row>
    <row r="983">
      <c r="B983" s="54"/>
      <c r="C983" s="54"/>
      <c r="AC983" s="53"/>
      <c r="AD983" s="53"/>
      <c r="AE983" s="53"/>
      <c r="AF983" s="53"/>
      <c r="AG983" s="53"/>
    </row>
    <row r="984">
      <c r="B984" s="54"/>
      <c r="C984" s="54"/>
      <c r="AC984" s="53"/>
      <c r="AD984" s="53"/>
      <c r="AE984" s="53"/>
      <c r="AF984" s="53"/>
      <c r="AG984" s="53"/>
    </row>
    <row r="985">
      <c r="B985" s="54"/>
      <c r="C985" s="54"/>
      <c r="AC985" s="53"/>
      <c r="AD985" s="53"/>
      <c r="AE985" s="53"/>
      <c r="AF985" s="53"/>
      <c r="AG985" s="53"/>
    </row>
    <row r="986">
      <c r="B986" s="54"/>
      <c r="C986" s="54"/>
      <c r="AC986" s="53"/>
      <c r="AD986" s="53"/>
      <c r="AE986" s="53"/>
      <c r="AF986" s="53"/>
      <c r="AG986" s="53"/>
    </row>
    <row r="987">
      <c r="B987" s="54"/>
      <c r="C987" s="54"/>
      <c r="AC987" s="53"/>
      <c r="AD987" s="53"/>
      <c r="AE987" s="53"/>
      <c r="AF987" s="53"/>
      <c r="AG987" s="53"/>
    </row>
    <row r="988">
      <c r="B988" s="54"/>
      <c r="C988" s="54"/>
      <c r="AC988" s="53"/>
      <c r="AD988" s="53"/>
      <c r="AE988" s="53"/>
      <c r="AF988" s="53"/>
      <c r="AG988" s="53"/>
    </row>
    <row r="989">
      <c r="B989" s="54"/>
      <c r="C989" s="54"/>
      <c r="AC989" s="53"/>
      <c r="AD989" s="53"/>
      <c r="AE989" s="53"/>
      <c r="AF989" s="53"/>
      <c r="AG989" s="53"/>
    </row>
    <row r="990">
      <c r="B990" s="54"/>
      <c r="C990" s="54"/>
      <c r="AC990" s="53"/>
      <c r="AD990" s="53"/>
      <c r="AE990" s="53"/>
      <c r="AF990" s="53"/>
      <c r="AG990" s="53"/>
    </row>
    <row r="991">
      <c r="B991" s="54"/>
      <c r="C991" s="54"/>
      <c r="AC991" s="53"/>
      <c r="AD991" s="53"/>
      <c r="AE991" s="53"/>
      <c r="AF991" s="53"/>
      <c r="AG991" s="53"/>
    </row>
    <row r="992">
      <c r="B992" s="54"/>
      <c r="C992" s="54"/>
      <c r="AC992" s="53"/>
      <c r="AD992" s="53"/>
      <c r="AE992" s="53"/>
      <c r="AF992" s="53"/>
      <c r="AG992" s="53"/>
    </row>
    <row r="993">
      <c r="B993" s="54"/>
      <c r="C993" s="54"/>
      <c r="AC993" s="53"/>
      <c r="AD993" s="53"/>
      <c r="AE993" s="53"/>
      <c r="AF993" s="53"/>
      <c r="AG993" s="53"/>
    </row>
    <row r="994">
      <c r="B994" s="54"/>
      <c r="C994" s="54"/>
      <c r="AC994" s="53"/>
      <c r="AD994" s="53"/>
      <c r="AE994" s="53"/>
      <c r="AF994" s="53"/>
      <c r="AG994" s="53"/>
    </row>
    <row r="995">
      <c r="B995" s="54"/>
      <c r="C995" s="54"/>
      <c r="AC995" s="53"/>
      <c r="AD995" s="53"/>
      <c r="AE995" s="53"/>
      <c r="AF995" s="53"/>
      <c r="AG995" s="53"/>
    </row>
    <row r="996">
      <c r="B996" s="54"/>
      <c r="C996" s="54"/>
      <c r="AC996" s="53"/>
      <c r="AD996" s="53"/>
      <c r="AE996" s="53"/>
      <c r="AF996" s="53"/>
      <c r="AG996" s="53"/>
    </row>
    <row r="997">
      <c r="B997" s="54"/>
      <c r="C997" s="54"/>
      <c r="AC997" s="53"/>
      <c r="AD997" s="53"/>
      <c r="AE997" s="53"/>
      <c r="AF997" s="53"/>
      <c r="AG997" s="53"/>
    </row>
    <row r="998">
      <c r="B998" s="54"/>
      <c r="C998" s="54"/>
      <c r="AC998" s="53"/>
      <c r="AD998" s="53"/>
      <c r="AE998" s="53"/>
      <c r="AF998" s="53"/>
      <c r="AG998" s="53"/>
    </row>
    <row r="999">
      <c r="B999" s="54"/>
      <c r="C999" s="54"/>
      <c r="AC999" s="53"/>
      <c r="AD999" s="53"/>
      <c r="AE999" s="53"/>
      <c r="AF999" s="53"/>
      <c r="AG999" s="53"/>
    </row>
    <row r="1000">
      <c r="B1000" s="54"/>
      <c r="C1000" s="54"/>
    </row>
  </sheetData>
  <mergeCells count="27">
    <mergeCell ref="A2:AG2"/>
    <mergeCell ref="A3:AG3"/>
    <mergeCell ref="A4:AG4"/>
    <mergeCell ref="A10:AG10"/>
    <mergeCell ref="A17:AG17"/>
    <mergeCell ref="A21:AG21"/>
    <mergeCell ref="A27:AG27"/>
    <mergeCell ref="A28:AG28"/>
    <mergeCell ref="A29:AG29"/>
    <mergeCell ref="A30:AG30"/>
    <mergeCell ref="A35:AG35"/>
    <mergeCell ref="A36:AG36"/>
    <mergeCell ref="A37:AG37"/>
    <mergeCell ref="A42:AG42"/>
    <mergeCell ref="A59:AG59"/>
    <mergeCell ref="A60:AG60"/>
    <mergeCell ref="A62:AG62"/>
    <mergeCell ref="A66:AG66"/>
    <mergeCell ref="A71:AG71"/>
    <mergeCell ref="A75:AG75"/>
    <mergeCell ref="A46:AG46"/>
    <mergeCell ref="A48:AG48"/>
    <mergeCell ref="A49:AG49"/>
    <mergeCell ref="A51:AG51"/>
    <mergeCell ref="A53:AG53"/>
    <mergeCell ref="A54:AG54"/>
    <mergeCell ref="A58:AG58"/>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0"/>
  </cols>
  <sheetData>
    <row r="1">
      <c r="A1" s="55" t="s">
        <v>307</v>
      </c>
      <c r="B1" s="56" t="s">
        <v>3</v>
      </c>
      <c r="C1" s="56" t="s">
        <v>5</v>
      </c>
      <c r="D1" s="56" t="s">
        <v>7</v>
      </c>
      <c r="E1" s="56" t="s">
        <v>9</v>
      </c>
      <c r="F1" s="56" t="s">
        <v>308</v>
      </c>
      <c r="G1" s="56" t="s">
        <v>13</v>
      </c>
      <c r="H1" s="56" t="s">
        <v>15</v>
      </c>
      <c r="I1" s="56" t="s">
        <v>17</v>
      </c>
      <c r="J1" s="56" t="s">
        <v>19</v>
      </c>
      <c r="K1" s="56" t="s">
        <v>21</v>
      </c>
      <c r="L1" s="56" t="s">
        <v>309</v>
      </c>
      <c r="M1" s="56" t="s">
        <v>25</v>
      </c>
      <c r="N1" s="56" t="s">
        <v>27</v>
      </c>
      <c r="O1" s="56" t="s">
        <v>29</v>
      </c>
      <c r="P1" s="56" t="s">
        <v>31</v>
      </c>
    </row>
    <row r="2">
      <c r="A2" s="57" t="s">
        <v>310</v>
      </c>
      <c r="B2" s="58">
        <v>30.5</v>
      </c>
      <c r="C2" s="58">
        <v>31.5</v>
      </c>
      <c r="D2" s="58">
        <v>32.0</v>
      </c>
      <c r="E2" s="58">
        <v>26.66</v>
      </c>
      <c r="F2" s="58">
        <v>30.5</v>
      </c>
      <c r="G2" s="58">
        <v>31.5</v>
      </c>
      <c r="H2" s="58">
        <v>30.0</v>
      </c>
      <c r="I2" s="58">
        <v>31.5</v>
      </c>
      <c r="J2" s="58">
        <v>29.5</v>
      </c>
      <c r="K2" s="58">
        <v>26.0</v>
      </c>
      <c r="L2" s="58">
        <v>29.0</v>
      </c>
      <c r="M2" s="58">
        <v>26.16</v>
      </c>
      <c r="N2" s="58">
        <v>25.16</v>
      </c>
      <c r="O2" s="58">
        <v>32.5</v>
      </c>
      <c r="P2" s="58">
        <v>32.0</v>
      </c>
      <c r="Q2" s="59">
        <f>O2-N2</f>
        <v>7.34</v>
      </c>
    </row>
    <row r="3">
      <c r="A3" s="57" t="s">
        <v>311</v>
      </c>
      <c r="B3" s="58">
        <v>6.859999999999999</v>
      </c>
      <c r="C3" s="58">
        <v>6.253333333333333</v>
      </c>
      <c r="D3" s="58">
        <v>7.9274666666666675</v>
      </c>
      <c r="E3" s="58">
        <v>6.634933333333333</v>
      </c>
      <c r="F3" s="58">
        <v>5.25</v>
      </c>
      <c r="G3" s="58">
        <v>8.532</v>
      </c>
      <c r="H3" s="58">
        <v>5.3</v>
      </c>
      <c r="I3" s="58">
        <v>4.37</v>
      </c>
      <c r="J3" s="58">
        <v>7.954</v>
      </c>
      <c r="K3" s="58">
        <v>7.218</v>
      </c>
      <c r="L3" s="58">
        <v>6.656666666666667</v>
      </c>
      <c r="M3" s="58">
        <v>7.759333333333333</v>
      </c>
      <c r="N3" s="58">
        <v>6.8100000000000005</v>
      </c>
      <c r="O3" s="58">
        <v>8.84</v>
      </c>
      <c r="P3" s="58">
        <v>6.053333333333333</v>
      </c>
    </row>
    <row r="4">
      <c r="A4" s="57" t="s">
        <v>312</v>
      </c>
      <c r="B4" s="59">
        <v>3.45</v>
      </c>
      <c r="C4" s="59">
        <v>4.6</v>
      </c>
      <c r="D4" s="59">
        <v>4.3</v>
      </c>
      <c r="E4" s="59">
        <v>3.7300000000000004</v>
      </c>
      <c r="F4" s="59">
        <v>3.7100000000000004</v>
      </c>
      <c r="G4" s="59">
        <v>2.9</v>
      </c>
      <c r="H4" s="59">
        <v>3.57</v>
      </c>
      <c r="I4" s="59">
        <v>4.36</v>
      </c>
      <c r="J4" s="59">
        <v>4.39</v>
      </c>
      <c r="K4" s="59">
        <v>4.42</v>
      </c>
      <c r="L4" s="59">
        <v>3.9800000000000004</v>
      </c>
      <c r="M4" s="59">
        <v>4.05</v>
      </c>
      <c r="N4" s="59">
        <v>4.08</v>
      </c>
      <c r="O4" s="59">
        <v>4.17</v>
      </c>
      <c r="P4" s="59">
        <v>3.67</v>
      </c>
    </row>
    <row r="5">
      <c r="A5" s="57" t="s">
        <v>313</v>
      </c>
      <c r="B5" s="60">
        <f t="shared" ref="B5:P5" si="1">(B2*0.3/36)+(B3*0.3/11)+(B4*0.4/8)</f>
        <v>0.6137575758</v>
      </c>
      <c r="C5" s="61">
        <f t="shared" si="1"/>
        <v>0.6630454545</v>
      </c>
      <c r="D5" s="61">
        <f t="shared" si="1"/>
        <v>0.697870303</v>
      </c>
      <c r="E5" s="61">
        <f t="shared" si="1"/>
        <v>0.5896193939</v>
      </c>
      <c r="F5" s="61">
        <f t="shared" si="1"/>
        <v>0.5828484848</v>
      </c>
      <c r="G5" s="61">
        <f t="shared" si="1"/>
        <v>0.6401909091</v>
      </c>
      <c r="H5" s="61">
        <f t="shared" si="1"/>
        <v>0.5730454545</v>
      </c>
      <c r="I5" s="61">
        <f t="shared" si="1"/>
        <v>0.5996818182</v>
      </c>
      <c r="J5" s="61">
        <f t="shared" si="1"/>
        <v>0.6822606061</v>
      </c>
      <c r="K5" s="61">
        <f t="shared" si="1"/>
        <v>0.6345212121</v>
      </c>
      <c r="L5" s="61">
        <f t="shared" si="1"/>
        <v>0.6222121212</v>
      </c>
      <c r="M5" s="61">
        <f t="shared" si="1"/>
        <v>0.6321181818</v>
      </c>
      <c r="N5" s="61">
        <f t="shared" si="1"/>
        <v>0.5993939394</v>
      </c>
      <c r="O5" s="61">
        <f t="shared" si="1"/>
        <v>0.7204242424</v>
      </c>
      <c r="P5" s="61">
        <f t="shared" si="1"/>
        <v>0.6152575758</v>
      </c>
    </row>
    <row r="6">
      <c r="B6" s="59">
        <f t="shared" ref="B6:P6" si="2">SUM(B2:B4)</f>
        <v>40.81</v>
      </c>
      <c r="C6" s="59">
        <f t="shared" si="2"/>
        <v>42.35333333</v>
      </c>
      <c r="D6" s="59">
        <f t="shared" si="2"/>
        <v>44.22746667</v>
      </c>
      <c r="E6" s="59">
        <f t="shared" si="2"/>
        <v>37.02493333</v>
      </c>
      <c r="F6" s="59">
        <f t="shared" si="2"/>
        <v>39.46</v>
      </c>
      <c r="G6" s="59">
        <f t="shared" si="2"/>
        <v>42.932</v>
      </c>
      <c r="H6" s="59">
        <f t="shared" si="2"/>
        <v>38.87</v>
      </c>
      <c r="I6" s="59">
        <f t="shared" si="2"/>
        <v>40.23</v>
      </c>
      <c r="J6" s="59">
        <f t="shared" si="2"/>
        <v>41.844</v>
      </c>
      <c r="K6" s="59">
        <f t="shared" si="2"/>
        <v>37.638</v>
      </c>
      <c r="L6" s="59">
        <f t="shared" si="2"/>
        <v>39.63666667</v>
      </c>
      <c r="M6" s="59">
        <f t="shared" si="2"/>
        <v>37.96933333</v>
      </c>
      <c r="N6" s="59">
        <f t="shared" si="2"/>
        <v>36.05</v>
      </c>
      <c r="O6" s="59">
        <f t="shared" si="2"/>
        <v>45.51</v>
      </c>
      <c r="P6" s="59">
        <f t="shared" si="2"/>
        <v>41.72333333</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6.0"/>
    <col customWidth="1" min="2" max="3" width="14.43"/>
    <col customWidth="1" min="5" max="36" width="14.43"/>
  </cols>
  <sheetData>
    <row r="1" ht="37.5" customHeight="1">
      <c r="A1" s="1" t="s">
        <v>0</v>
      </c>
      <c r="B1" s="2" t="s">
        <v>4</v>
      </c>
      <c r="C1" s="2" t="s">
        <v>6</v>
      </c>
      <c r="D1" s="2" t="s">
        <v>8</v>
      </c>
      <c r="E1" s="2" t="s">
        <v>10</v>
      </c>
      <c r="F1" s="2" t="s">
        <v>12</v>
      </c>
      <c r="G1" s="2" t="s">
        <v>14</v>
      </c>
      <c r="H1" s="2" t="s">
        <v>16</v>
      </c>
      <c r="I1" s="2" t="s">
        <v>18</v>
      </c>
      <c r="J1" s="2" t="s">
        <v>20</v>
      </c>
      <c r="K1" s="2" t="s">
        <v>22</v>
      </c>
      <c r="L1" s="2" t="s">
        <v>24</v>
      </c>
      <c r="M1" s="2" t="s">
        <v>26</v>
      </c>
      <c r="N1" s="2" t="s">
        <v>28</v>
      </c>
      <c r="O1" s="2" t="s">
        <v>30</v>
      </c>
      <c r="P1" s="2" t="s">
        <v>32</v>
      </c>
      <c r="Q1" s="3"/>
      <c r="R1" s="3"/>
      <c r="S1" s="3"/>
      <c r="T1" s="3"/>
      <c r="U1" s="3"/>
      <c r="V1" s="3"/>
      <c r="W1" s="3"/>
      <c r="X1" s="3"/>
      <c r="Y1" s="3"/>
      <c r="Z1" s="3"/>
      <c r="AA1" s="3"/>
      <c r="AB1" s="3"/>
      <c r="AC1" s="3"/>
      <c r="AD1" s="3"/>
      <c r="AE1" s="3"/>
      <c r="AF1" s="3"/>
      <c r="AG1" s="3"/>
      <c r="AH1" s="3"/>
      <c r="AI1" s="3"/>
      <c r="AJ1" s="3"/>
    </row>
    <row r="2" ht="30.0" customHeight="1">
      <c r="A2" s="9" t="s">
        <v>36</v>
      </c>
      <c r="B2" s="12">
        <v>1.0</v>
      </c>
      <c r="C2" s="12">
        <v>1.0</v>
      </c>
      <c r="D2" s="12">
        <v>1.0</v>
      </c>
      <c r="E2" s="12">
        <v>1.0</v>
      </c>
      <c r="F2" s="12">
        <v>1.0</v>
      </c>
      <c r="G2" s="12">
        <v>1.0</v>
      </c>
      <c r="H2" s="12">
        <v>1.0</v>
      </c>
      <c r="I2" s="12">
        <v>1.0</v>
      </c>
      <c r="J2" s="12">
        <v>1.0</v>
      </c>
      <c r="K2" s="12">
        <v>0.0</v>
      </c>
      <c r="L2" s="12">
        <v>1.0</v>
      </c>
      <c r="M2" s="12">
        <v>1.0</v>
      </c>
      <c r="N2" s="12">
        <v>1.0</v>
      </c>
      <c r="O2" s="12">
        <v>1.0</v>
      </c>
      <c r="P2" s="12">
        <v>1.0</v>
      </c>
      <c r="Q2" s="3"/>
      <c r="R2" s="3"/>
      <c r="S2" s="3"/>
      <c r="T2" s="3"/>
      <c r="U2" s="3"/>
      <c r="V2" s="3"/>
      <c r="W2" s="3"/>
      <c r="X2" s="3"/>
      <c r="Y2" s="3"/>
      <c r="Z2" s="3"/>
      <c r="AA2" s="3"/>
      <c r="AB2" s="3"/>
      <c r="AC2" s="3"/>
      <c r="AD2" s="3"/>
      <c r="AE2" s="3"/>
      <c r="AF2" s="3"/>
      <c r="AG2" s="3"/>
      <c r="AH2" s="3"/>
      <c r="AI2" s="3"/>
      <c r="AJ2" s="3"/>
    </row>
    <row r="3" ht="30.0" customHeight="1">
      <c r="A3" s="9" t="s">
        <v>41</v>
      </c>
      <c r="B3" s="12">
        <v>1.0</v>
      </c>
      <c r="C3" s="12">
        <v>1.0</v>
      </c>
      <c r="D3" s="12">
        <v>1.0</v>
      </c>
      <c r="E3" s="12">
        <v>1.0</v>
      </c>
      <c r="F3" s="12">
        <v>1.0</v>
      </c>
      <c r="G3" s="12">
        <v>1.0</v>
      </c>
      <c r="H3" s="12">
        <v>1.0</v>
      </c>
      <c r="I3" s="12">
        <v>1.0</v>
      </c>
      <c r="J3" s="12">
        <v>1.0</v>
      </c>
      <c r="K3" s="12">
        <v>1.0</v>
      </c>
      <c r="L3" s="12">
        <v>1.0</v>
      </c>
      <c r="M3" s="12">
        <v>1.0</v>
      </c>
      <c r="N3" s="12">
        <v>1.0</v>
      </c>
      <c r="O3" s="12">
        <v>1.0</v>
      </c>
      <c r="P3" s="12">
        <v>1.0</v>
      </c>
      <c r="Q3" s="3"/>
      <c r="R3" s="3"/>
      <c r="S3" s="3"/>
      <c r="T3" s="3"/>
      <c r="U3" s="3"/>
      <c r="V3" s="3"/>
      <c r="W3" s="3"/>
      <c r="X3" s="3"/>
      <c r="Y3" s="3"/>
      <c r="Z3" s="3"/>
      <c r="AA3" s="3"/>
      <c r="AB3" s="3"/>
      <c r="AC3" s="3"/>
      <c r="AD3" s="3"/>
      <c r="AE3" s="3"/>
      <c r="AF3" s="3"/>
      <c r="AG3" s="3"/>
      <c r="AH3" s="3"/>
      <c r="AI3" s="3"/>
      <c r="AJ3" s="3"/>
    </row>
    <row r="4" ht="30.0" customHeight="1">
      <c r="A4" s="9" t="s">
        <v>44</v>
      </c>
      <c r="B4" s="12">
        <v>1.0</v>
      </c>
      <c r="C4" s="12">
        <v>1.0</v>
      </c>
      <c r="D4" s="12">
        <v>1.0</v>
      </c>
      <c r="E4" s="12">
        <v>1.0</v>
      </c>
      <c r="F4" s="12">
        <v>1.0</v>
      </c>
      <c r="G4" s="12">
        <v>1.0</v>
      </c>
      <c r="H4" s="12">
        <v>1.0</v>
      </c>
      <c r="I4" s="12">
        <v>1.0</v>
      </c>
      <c r="J4" s="12">
        <v>1.0</v>
      </c>
      <c r="K4" s="12">
        <v>1.0</v>
      </c>
      <c r="L4" s="12">
        <v>1.0</v>
      </c>
      <c r="M4" s="12">
        <v>1.0</v>
      </c>
      <c r="N4" s="12">
        <v>1.0</v>
      </c>
      <c r="O4" s="12">
        <v>1.0</v>
      </c>
      <c r="P4" s="12">
        <v>1.0</v>
      </c>
      <c r="Q4" s="3"/>
      <c r="R4" s="3"/>
      <c r="S4" s="3"/>
      <c r="T4" s="3"/>
      <c r="U4" s="3"/>
      <c r="V4" s="3"/>
      <c r="W4" s="3"/>
      <c r="X4" s="3"/>
      <c r="Y4" s="3"/>
      <c r="Z4" s="3"/>
      <c r="AA4" s="3"/>
      <c r="AB4" s="3"/>
      <c r="AC4" s="3"/>
      <c r="AD4" s="3"/>
      <c r="AE4" s="3"/>
      <c r="AF4" s="3"/>
      <c r="AG4" s="3"/>
      <c r="AH4" s="3"/>
      <c r="AI4" s="3"/>
      <c r="AJ4" s="3"/>
    </row>
    <row r="5" ht="30.0" customHeight="1">
      <c r="A5" s="9" t="s">
        <v>49</v>
      </c>
      <c r="B5" s="12">
        <v>0.0</v>
      </c>
      <c r="C5" s="12">
        <v>1.0</v>
      </c>
      <c r="D5" s="12">
        <v>0.0</v>
      </c>
      <c r="E5" s="12">
        <v>1.0</v>
      </c>
      <c r="F5" s="12">
        <v>1.0</v>
      </c>
      <c r="G5" s="12">
        <v>1.0</v>
      </c>
      <c r="H5" s="12">
        <v>1.0</v>
      </c>
      <c r="I5" s="12">
        <v>1.0</v>
      </c>
      <c r="J5" s="12">
        <v>1.0</v>
      </c>
      <c r="K5" s="12">
        <v>1.0</v>
      </c>
      <c r="L5" s="12">
        <v>1.0</v>
      </c>
      <c r="M5" s="12">
        <v>1.0</v>
      </c>
      <c r="N5" s="12">
        <v>1.0</v>
      </c>
      <c r="O5" s="12">
        <v>1.0</v>
      </c>
      <c r="P5" s="12">
        <v>0.0</v>
      </c>
      <c r="Q5" s="3"/>
      <c r="R5" s="3"/>
      <c r="S5" s="3"/>
      <c r="T5" s="3"/>
      <c r="U5" s="3"/>
      <c r="V5" s="3"/>
      <c r="W5" s="3"/>
      <c r="X5" s="3"/>
      <c r="Y5" s="3"/>
      <c r="Z5" s="3"/>
      <c r="AA5" s="3"/>
      <c r="AB5" s="3"/>
      <c r="AC5" s="3"/>
      <c r="AD5" s="3"/>
      <c r="AE5" s="3"/>
      <c r="AF5" s="3"/>
      <c r="AG5" s="3"/>
      <c r="AH5" s="3"/>
      <c r="AI5" s="3"/>
      <c r="AJ5" s="3"/>
    </row>
    <row r="6" ht="30.0" customHeight="1">
      <c r="A6" s="9" t="s">
        <v>52</v>
      </c>
      <c r="B6" s="12">
        <v>1.0</v>
      </c>
      <c r="C6" s="12">
        <v>1.0</v>
      </c>
      <c r="D6" s="12">
        <v>1.0</v>
      </c>
      <c r="E6" s="12">
        <v>1.0</v>
      </c>
      <c r="F6" s="12">
        <v>1.0</v>
      </c>
      <c r="G6" s="12">
        <v>1.0</v>
      </c>
      <c r="H6" s="12">
        <v>1.0</v>
      </c>
      <c r="I6" s="12">
        <v>1.0</v>
      </c>
      <c r="J6" s="12">
        <v>1.0</v>
      </c>
      <c r="K6" s="12">
        <v>1.0</v>
      </c>
      <c r="L6" s="12">
        <v>1.0</v>
      </c>
      <c r="M6" s="12">
        <v>1.0</v>
      </c>
      <c r="N6" s="12">
        <v>1.0</v>
      </c>
      <c r="O6" s="12">
        <v>1.0</v>
      </c>
      <c r="P6" s="12">
        <v>1.0</v>
      </c>
      <c r="Q6" s="3"/>
      <c r="R6" s="3"/>
      <c r="S6" s="3"/>
      <c r="T6" s="3"/>
      <c r="U6" s="3"/>
      <c r="V6" s="3"/>
      <c r="W6" s="3"/>
      <c r="X6" s="3"/>
      <c r="Y6" s="3"/>
      <c r="Z6" s="3"/>
      <c r="AA6" s="3"/>
      <c r="AB6" s="3"/>
      <c r="AC6" s="3"/>
      <c r="AD6" s="3"/>
      <c r="AE6" s="3"/>
      <c r="AF6" s="3"/>
      <c r="AG6" s="3"/>
      <c r="AH6" s="3"/>
      <c r="AI6" s="3"/>
      <c r="AJ6" s="3"/>
    </row>
    <row r="7" ht="30.0" customHeight="1">
      <c r="A7" s="9" t="s">
        <v>56</v>
      </c>
      <c r="B7" s="12">
        <v>1.0</v>
      </c>
      <c r="C7" s="12">
        <v>1.0</v>
      </c>
      <c r="D7" s="12">
        <v>1.0</v>
      </c>
      <c r="E7" s="12">
        <v>1.0</v>
      </c>
      <c r="F7" s="12">
        <v>1.0</v>
      </c>
      <c r="G7" s="12">
        <v>1.0</v>
      </c>
      <c r="H7" s="12">
        <v>1.0</v>
      </c>
      <c r="I7" s="12">
        <v>1.0</v>
      </c>
      <c r="J7" s="12">
        <v>1.0</v>
      </c>
      <c r="K7" s="12">
        <v>0.0</v>
      </c>
      <c r="L7" s="12">
        <v>1.0</v>
      </c>
      <c r="M7" s="12">
        <v>1.0</v>
      </c>
      <c r="N7" s="12">
        <v>0.0</v>
      </c>
      <c r="O7" s="12">
        <v>1.0</v>
      </c>
      <c r="P7" s="12">
        <v>1.0</v>
      </c>
      <c r="Q7" s="15"/>
      <c r="R7" s="3"/>
      <c r="S7" s="3"/>
      <c r="T7" s="3"/>
      <c r="U7" s="3"/>
      <c r="V7" s="3"/>
      <c r="W7" s="3"/>
      <c r="X7" s="3"/>
      <c r="Y7" s="3"/>
      <c r="Z7" s="3"/>
      <c r="AA7" s="3"/>
      <c r="AB7" s="3"/>
      <c r="AC7" s="3"/>
      <c r="AD7" s="3"/>
      <c r="AE7" s="3"/>
      <c r="AF7" s="3"/>
      <c r="AG7" s="3"/>
      <c r="AH7" s="3"/>
      <c r="AI7" s="3"/>
      <c r="AJ7" s="3"/>
    </row>
    <row r="8" ht="30.0" customHeight="1">
      <c r="A8" s="9" t="s">
        <v>59</v>
      </c>
      <c r="B8" s="12">
        <v>1.0</v>
      </c>
      <c r="C8" s="12">
        <v>1.0</v>
      </c>
      <c r="D8" s="12">
        <v>1.0</v>
      </c>
      <c r="E8" s="12">
        <v>0.0</v>
      </c>
      <c r="F8" s="12">
        <v>1.0</v>
      </c>
      <c r="G8" s="12">
        <v>1.0</v>
      </c>
      <c r="H8" s="12">
        <v>1.0</v>
      </c>
      <c r="I8" s="12">
        <v>1.0</v>
      </c>
      <c r="J8" s="12">
        <v>1.0</v>
      </c>
      <c r="K8" s="12">
        <v>0.0</v>
      </c>
      <c r="L8" s="12">
        <v>1.0</v>
      </c>
      <c r="M8" s="12">
        <v>1.0</v>
      </c>
      <c r="N8" s="12">
        <v>1.0</v>
      </c>
      <c r="O8" s="12">
        <v>1.0</v>
      </c>
      <c r="P8" s="12">
        <v>1.0</v>
      </c>
      <c r="Q8" s="3"/>
      <c r="R8" s="3"/>
      <c r="S8" s="3"/>
      <c r="T8" s="3"/>
      <c r="U8" s="3"/>
      <c r="V8" s="3"/>
      <c r="W8" s="3"/>
      <c r="X8" s="3"/>
      <c r="Y8" s="3"/>
      <c r="Z8" s="3"/>
      <c r="AA8" s="3"/>
      <c r="AB8" s="3"/>
      <c r="AC8" s="3"/>
      <c r="AD8" s="3"/>
      <c r="AE8" s="3"/>
      <c r="AF8" s="3"/>
      <c r="AG8" s="3"/>
      <c r="AH8" s="3"/>
      <c r="AI8" s="3"/>
      <c r="AJ8" s="3"/>
    </row>
    <row r="9" ht="30.0" customHeight="1">
      <c r="A9" s="9" t="s">
        <v>62</v>
      </c>
      <c r="B9" s="12">
        <v>1.0</v>
      </c>
      <c r="C9" s="12">
        <v>1.0</v>
      </c>
      <c r="D9" s="12">
        <v>1.0</v>
      </c>
      <c r="E9" s="12">
        <v>1.0</v>
      </c>
      <c r="F9" s="12">
        <v>1.0</v>
      </c>
      <c r="G9" s="12">
        <v>1.0</v>
      </c>
      <c r="H9" s="12">
        <v>1.0</v>
      </c>
      <c r="I9" s="12">
        <v>1.0</v>
      </c>
      <c r="J9" s="12">
        <v>1.0</v>
      </c>
      <c r="K9" s="12">
        <v>0.0</v>
      </c>
      <c r="L9" s="12">
        <v>1.0</v>
      </c>
      <c r="M9" s="12">
        <v>1.0</v>
      </c>
      <c r="N9" s="12">
        <v>0.0</v>
      </c>
      <c r="O9" s="12">
        <v>1.0</v>
      </c>
      <c r="P9" s="12">
        <v>1.0</v>
      </c>
      <c r="Q9" s="3"/>
      <c r="R9" s="3"/>
      <c r="S9" s="3"/>
      <c r="T9" s="3"/>
      <c r="U9" s="3"/>
      <c r="V9" s="3"/>
      <c r="W9" s="3"/>
      <c r="X9" s="3"/>
      <c r="Y9" s="3"/>
      <c r="Z9" s="3"/>
      <c r="AA9" s="3"/>
      <c r="AB9" s="3"/>
      <c r="AC9" s="3"/>
      <c r="AD9" s="3"/>
      <c r="AE9" s="3"/>
      <c r="AF9" s="3"/>
      <c r="AG9" s="3"/>
      <c r="AH9" s="3"/>
      <c r="AI9" s="3"/>
      <c r="AJ9" s="3"/>
    </row>
    <row r="10" ht="30.0" customHeight="1">
      <c r="A10" s="9" t="s">
        <v>65</v>
      </c>
      <c r="B10" s="12">
        <v>1.0</v>
      </c>
      <c r="C10" s="12">
        <v>1.0</v>
      </c>
      <c r="D10" s="12">
        <v>1.0</v>
      </c>
      <c r="E10" s="12">
        <v>1.0</v>
      </c>
      <c r="F10" s="12">
        <v>1.0</v>
      </c>
      <c r="G10" s="12">
        <v>1.0</v>
      </c>
      <c r="H10" s="12">
        <v>1.0</v>
      </c>
      <c r="I10" s="12">
        <v>1.0</v>
      </c>
      <c r="J10" s="12">
        <v>1.0</v>
      </c>
      <c r="K10" s="12">
        <v>0.0</v>
      </c>
      <c r="L10" s="12">
        <v>1.0</v>
      </c>
      <c r="M10" s="12">
        <v>1.0</v>
      </c>
      <c r="N10" s="12">
        <v>1.0</v>
      </c>
      <c r="O10" s="12">
        <v>1.0</v>
      </c>
      <c r="P10" s="12">
        <v>1.0</v>
      </c>
      <c r="Q10" s="3"/>
      <c r="R10" s="3"/>
      <c r="S10" s="3"/>
      <c r="T10" s="3"/>
      <c r="U10" s="3"/>
      <c r="V10" s="3"/>
      <c r="W10" s="3"/>
      <c r="X10" s="3"/>
      <c r="Y10" s="3"/>
      <c r="Z10" s="3"/>
      <c r="AA10" s="3"/>
      <c r="AB10" s="3"/>
      <c r="AC10" s="3"/>
      <c r="AD10" s="3"/>
      <c r="AE10" s="3"/>
      <c r="AF10" s="3"/>
      <c r="AG10" s="3"/>
      <c r="AH10" s="3"/>
      <c r="AI10" s="3"/>
      <c r="AJ10" s="3"/>
    </row>
    <row r="11" ht="30.0" customHeight="1">
      <c r="A11" s="9" t="s">
        <v>68</v>
      </c>
      <c r="B11" s="12">
        <v>1.0</v>
      </c>
      <c r="C11" s="12">
        <v>1.0</v>
      </c>
      <c r="D11" s="12">
        <v>1.0</v>
      </c>
      <c r="E11" s="12">
        <v>1.0</v>
      </c>
      <c r="F11" s="12">
        <v>1.0</v>
      </c>
      <c r="G11" s="12">
        <v>1.0</v>
      </c>
      <c r="H11" s="12">
        <v>1.0</v>
      </c>
      <c r="I11" s="12">
        <v>1.0</v>
      </c>
      <c r="J11" s="12">
        <v>1.0</v>
      </c>
      <c r="K11" s="12">
        <v>1.0</v>
      </c>
      <c r="L11" s="12">
        <v>1.0</v>
      </c>
      <c r="M11" s="12">
        <v>1.0</v>
      </c>
      <c r="N11" s="12">
        <v>1.0</v>
      </c>
      <c r="O11" s="12">
        <v>1.0</v>
      </c>
      <c r="P11" s="12">
        <v>1.0</v>
      </c>
      <c r="Q11" s="3"/>
      <c r="R11" s="3"/>
      <c r="S11" s="3"/>
      <c r="T11" s="3"/>
      <c r="U11" s="3"/>
      <c r="V11" s="3"/>
      <c r="W11" s="3"/>
      <c r="X11" s="3"/>
      <c r="Y11" s="3"/>
      <c r="Z11" s="3"/>
      <c r="AA11" s="3"/>
      <c r="AB11" s="3"/>
      <c r="AC11" s="3"/>
      <c r="AD11" s="3"/>
      <c r="AE11" s="3"/>
      <c r="AF11" s="3"/>
      <c r="AG11" s="3"/>
      <c r="AH11" s="3"/>
      <c r="AI11" s="3"/>
      <c r="AJ11" s="3"/>
    </row>
    <row r="12" ht="30.0" customHeight="1">
      <c r="A12" s="9" t="s">
        <v>73</v>
      </c>
      <c r="B12" s="12">
        <v>1.0</v>
      </c>
      <c r="C12" s="12">
        <v>1.0</v>
      </c>
      <c r="D12" s="12">
        <v>1.0</v>
      </c>
      <c r="E12" s="12">
        <v>1.0</v>
      </c>
      <c r="F12" s="12">
        <v>0.0</v>
      </c>
      <c r="G12" s="12">
        <v>0.0</v>
      </c>
      <c r="H12" s="12">
        <v>0.0</v>
      </c>
      <c r="I12" s="12">
        <v>1.0</v>
      </c>
      <c r="J12" s="12">
        <v>0.0</v>
      </c>
      <c r="K12" s="12">
        <v>0.0</v>
      </c>
      <c r="L12" s="12">
        <v>0.0</v>
      </c>
      <c r="M12" s="12">
        <v>0.0</v>
      </c>
      <c r="N12" s="12">
        <v>0.0</v>
      </c>
      <c r="O12" s="12">
        <v>1.0</v>
      </c>
      <c r="P12" s="12">
        <v>1.0</v>
      </c>
      <c r="Q12" s="15"/>
      <c r="R12" s="3"/>
      <c r="S12" s="3"/>
      <c r="T12" s="3"/>
      <c r="U12" s="3"/>
      <c r="V12" s="3"/>
      <c r="W12" s="3"/>
      <c r="X12" s="3"/>
      <c r="Y12" s="3"/>
      <c r="Z12" s="3"/>
      <c r="AA12" s="3"/>
      <c r="AB12" s="3"/>
      <c r="AC12" s="3"/>
      <c r="AD12" s="3"/>
      <c r="AE12" s="3"/>
      <c r="AF12" s="3"/>
      <c r="AG12" s="3"/>
      <c r="AH12" s="3"/>
      <c r="AI12" s="3"/>
      <c r="AJ12" s="3"/>
    </row>
    <row r="13" ht="30.0" customHeight="1">
      <c r="A13" s="9" t="s">
        <v>77</v>
      </c>
      <c r="B13" s="12">
        <v>1.0</v>
      </c>
      <c r="C13" s="12">
        <v>1.0</v>
      </c>
      <c r="D13" s="12">
        <v>1.0</v>
      </c>
      <c r="E13" s="12">
        <v>1.0</v>
      </c>
      <c r="F13" s="12">
        <v>1.0</v>
      </c>
      <c r="G13" s="12">
        <v>1.0</v>
      </c>
      <c r="H13" s="12">
        <v>1.0</v>
      </c>
      <c r="I13" s="12">
        <v>1.0</v>
      </c>
      <c r="J13" s="12">
        <v>1.0</v>
      </c>
      <c r="K13" s="12">
        <v>1.0</v>
      </c>
      <c r="L13" s="12">
        <v>1.0</v>
      </c>
      <c r="M13" s="12">
        <v>1.0</v>
      </c>
      <c r="N13" s="12">
        <v>1.0</v>
      </c>
      <c r="O13" s="12">
        <v>1.0</v>
      </c>
      <c r="P13" s="12">
        <v>1.0</v>
      </c>
      <c r="Q13" s="3"/>
      <c r="R13" s="3"/>
      <c r="S13" s="3"/>
      <c r="T13" s="3"/>
      <c r="U13" s="3"/>
      <c r="V13" s="3"/>
      <c r="W13" s="3"/>
      <c r="X13" s="3"/>
      <c r="Y13" s="3"/>
      <c r="Z13" s="3"/>
      <c r="AA13" s="3"/>
      <c r="AB13" s="3"/>
      <c r="AC13" s="3"/>
      <c r="AD13" s="3"/>
      <c r="AE13" s="3"/>
      <c r="AF13" s="3"/>
      <c r="AG13" s="3"/>
      <c r="AH13" s="3"/>
      <c r="AI13" s="3"/>
      <c r="AJ13" s="3"/>
    </row>
    <row r="14" ht="30.0" customHeight="1">
      <c r="A14" s="9" t="s">
        <v>80</v>
      </c>
      <c r="B14" s="12">
        <v>1.0</v>
      </c>
      <c r="C14" s="12">
        <v>1.0</v>
      </c>
      <c r="D14" s="12">
        <v>1.0</v>
      </c>
      <c r="E14" s="12">
        <v>0.66</v>
      </c>
      <c r="F14" s="12">
        <v>1.0</v>
      </c>
      <c r="G14" s="12">
        <v>1.0</v>
      </c>
      <c r="H14" s="12">
        <v>1.0</v>
      </c>
      <c r="I14" s="12">
        <v>1.0</v>
      </c>
      <c r="J14" s="12">
        <v>1.0</v>
      </c>
      <c r="K14" s="12">
        <v>1.0</v>
      </c>
      <c r="L14" s="12">
        <v>1.0</v>
      </c>
      <c r="M14" s="12">
        <v>0.66</v>
      </c>
      <c r="N14" s="12">
        <v>0.66</v>
      </c>
      <c r="O14" s="12">
        <v>1.0</v>
      </c>
      <c r="P14" s="12">
        <v>1.0</v>
      </c>
      <c r="Q14" s="3"/>
      <c r="R14" s="3"/>
      <c r="S14" s="3"/>
      <c r="T14" s="3"/>
      <c r="U14" s="3"/>
      <c r="V14" s="3"/>
      <c r="W14" s="3"/>
      <c r="X14" s="3"/>
      <c r="Y14" s="3"/>
      <c r="Z14" s="3"/>
      <c r="AA14" s="3"/>
      <c r="AB14" s="3"/>
      <c r="AC14" s="3"/>
      <c r="AD14" s="3"/>
      <c r="AE14" s="3"/>
      <c r="AF14" s="3"/>
      <c r="AG14" s="3"/>
      <c r="AH14" s="3"/>
      <c r="AI14" s="3"/>
      <c r="AJ14" s="3"/>
    </row>
    <row r="15" ht="30.0" customHeight="1">
      <c r="A15" s="9" t="s">
        <v>88</v>
      </c>
      <c r="B15" s="12">
        <v>1.0</v>
      </c>
      <c r="C15" s="12">
        <v>1.0</v>
      </c>
      <c r="D15" s="12">
        <v>1.0</v>
      </c>
      <c r="E15" s="12">
        <v>1.0</v>
      </c>
      <c r="F15" s="12">
        <v>1.0</v>
      </c>
      <c r="G15" s="12">
        <v>1.0</v>
      </c>
      <c r="H15" s="12">
        <v>1.0</v>
      </c>
      <c r="I15" s="12">
        <v>1.0</v>
      </c>
      <c r="J15" s="12">
        <v>1.0</v>
      </c>
      <c r="K15" s="12">
        <v>1.0</v>
      </c>
      <c r="L15" s="12">
        <v>1.0</v>
      </c>
      <c r="M15" s="12">
        <v>0.0</v>
      </c>
      <c r="N15" s="12">
        <v>0.0</v>
      </c>
      <c r="O15" s="12">
        <v>1.0</v>
      </c>
      <c r="P15" s="12">
        <v>1.0</v>
      </c>
      <c r="Q15" s="3"/>
      <c r="R15" s="3"/>
      <c r="S15" s="3"/>
      <c r="T15" s="3"/>
      <c r="U15" s="3"/>
      <c r="V15" s="3"/>
      <c r="W15" s="3"/>
      <c r="X15" s="3"/>
      <c r="Y15" s="3"/>
      <c r="Z15" s="3"/>
      <c r="AA15" s="3"/>
      <c r="AB15" s="3"/>
      <c r="AC15" s="3"/>
      <c r="AD15" s="3"/>
      <c r="AE15" s="3"/>
      <c r="AF15" s="3"/>
      <c r="AG15" s="3"/>
      <c r="AH15" s="3"/>
      <c r="AI15" s="3"/>
      <c r="AJ15" s="3"/>
    </row>
    <row r="16" ht="30.0" customHeight="1">
      <c r="A16" s="9" t="s">
        <v>92</v>
      </c>
      <c r="B16" s="12">
        <v>1.0</v>
      </c>
      <c r="C16" s="12">
        <v>0.0</v>
      </c>
      <c r="D16" s="12">
        <v>1.0</v>
      </c>
      <c r="E16" s="12">
        <v>0.0</v>
      </c>
      <c r="F16" s="12">
        <v>1.0</v>
      </c>
      <c r="G16" s="12">
        <v>1.0</v>
      </c>
      <c r="H16" s="12">
        <v>0.0</v>
      </c>
      <c r="I16" s="12">
        <v>1.0</v>
      </c>
      <c r="J16" s="12">
        <v>1.0</v>
      </c>
      <c r="K16" s="12">
        <v>1.0</v>
      </c>
      <c r="L16" s="12">
        <v>0.0</v>
      </c>
      <c r="M16" s="12">
        <v>0.0</v>
      </c>
      <c r="N16" s="12">
        <v>0.0</v>
      </c>
      <c r="O16" s="12">
        <v>1.0</v>
      </c>
      <c r="P16" s="12">
        <v>1.0</v>
      </c>
      <c r="Q16" s="3"/>
      <c r="R16" s="3"/>
      <c r="S16" s="3"/>
      <c r="T16" s="3"/>
      <c r="U16" s="3"/>
      <c r="V16" s="3"/>
      <c r="W16" s="3"/>
      <c r="X16" s="3"/>
      <c r="Y16" s="3"/>
      <c r="Z16" s="3"/>
      <c r="AA16" s="3"/>
      <c r="AB16" s="3"/>
      <c r="AC16" s="3"/>
      <c r="AD16" s="3"/>
      <c r="AE16" s="3"/>
      <c r="AF16" s="3"/>
      <c r="AG16" s="3"/>
      <c r="AH16" s="3"/>
      <c r="AI16" s="3"/>
      <c r="AJ16" s="3"/>
    </row>
    <row r="17" ht="30.0" customHeight="1">
      <c r="A17" s="9" t="s">
        <v>95</v>
      </c>
      <c r="B17" s="12">
        <v>1.0</v>
      </c>
      <c r="C17" s="12">
        <v>1.0</v>
      </c>
      <c r="D17" s="12">
        <v>1.0</v>
      </c>
      <c r="E17" s="12">
        <v>1.0</v>
      </c>
      <c r="F17" s="12">
        <v>0.0</v>
      </c>
      <c r="G17" s="12">
        <v>1.0</v>
      </c>
      <c r="H17" s="12">
        <v>1.0</v>
      </c>
      <c r="I17" s="12">
        <v>1.0</v>
      </c>
      <c r="J17" s="12">
        <v>0.0</v>
      </c>
      <c r="K17" s="12">
        <v>1.0</v>
      </c>
      <c r="L17" s="12">
        <v>1.0</v>
      </c>
      <c r="M17" s="12">
        <v>0.0</v>
      </c>
      <c r="N17" s="12">
        <v>0.0</v>
      </c>
      <c r="O17" s="12">
        <v>1.0</v>
      </c>
      <c r="P17" s="12">
        <v>1.0</v>
      </c>
      <c r="Q17" s="3"/>
      <c r="R17" s="3"/>
      <c r="S17" s="3"/>
      <c r="T17" s="3"/>
      <c r="U17" s="3"/>
      <c r="V17" s="3"/>
      <c r="W17" s="3"/>
      <c r="X17" s="3"/>
      <c r="Y17" s="3"/>
      <c r="Z17" s="3"/>
      <c r="AA17" s="3"/>
      <c r="AB17" s="3"/>
      <c r="AC17" s="3"/>
      <c r="AD17" s="3"/>
      <c r="AE17" s="3"/>
      <c r="AF17" s="3"/>
      <c r="AG17" s="3"/>
      <c r="AH17" s="3"/>
      <c r="AI17" s="3"/>
      <c r="AJ17" s="3"/>
    </row>
    <row r="18" ht="30.0" customHeight="1">
      <c r="A18" s="9" t="s">
        <v>99</v>
      </c>
      <c r="B18" s="12">
        <v>0.5</v>
      </c>
      <c r="C18" s="12">
        <v>0.5</v>
      </c>
      <c r="D18" s="12">
        <v>1.0</v>
      </c>
      <c r="E18" s="12">
        <v>1.0</v>
      </c>
      <c r="F18" s="12">
        <v>0.5</v>
      </c>
      <c r="G18" s="12">
        <v>0.5</v>
      </c>
      <c r="H18" s="12">
        <v>1.0</v>
      </c>
      <c r="I18" s="12">
        <v>0.5</v>
      </c>
      <c r="J18" s="12">
        <v>0.5</v>
      </c>
      <c r="K18" s="12">
        <v>1.0</v>
      </c>
      <c r="L18" s="12">
        <v>1.0</v>
      </c>
      <c r="M18" s="12">
        <v>0.5</v>
      </c>
      <c r="N18" s="12">
        <v>0.5</v>
      </c>
      <c r="O18" s="12">
        <v>0.5</v>
      </c>
      <c r="P18" s="12">
        <v>1.0</v>
      </c>
      <c r="Q18" s="3"/>
      <c r="R18" s="3"/>
      <c r="S18" s="3"/>
      <c r="T18" s="3"/>
      <c r="U18" s="3"/>
      <c r="V18" s="3"/>
      <c r="W18" s="3"/>
      <c r="X18" s="3"/>
      <c r="Y18" s="3"/>
      <c r="Z18" s="3"/>
      <c r="AA18" s="3"/>
      <c r="AB18" s="3"/>
      <c r="AC18" s="3"/>
      <c r="AD18" s="3"/>
      <c r="AE18" s="3"/>
      <c r="AF18" s="3"/>
      <c r="AG18" s="3"/>
      <c r="AH18" s="3"/>
      <c r="AI18" s="3"/>
      <c r="AJ18" s="3"/>
    </row>
    <row r="19" ht="30.0" customHeight="1">
      <c r="A19" s="9" t="s">
        <v>104</v>
      </c>
      <c r="B19" s="12">
        <v>0.0</v>
      </c>
      <c r="C19" s="12">
        <v>1.0</v>
      </c>
      <c r="D19" s="12">
        <v>1.0</v>
      </c>
      <c r="E19" s="12">
        <v>0.0</v>
      </c>
      <c r="F19" s="12">
        <v>1.0</v>
      </c>
      <c r="G19" s="12">
        <v>1.0</v>
      </c>
      <c r="H19" s="12">
        <v>0.0</v>
      </c>
      <c r="I19" s="12">
        <v>1.0</v>
      </c>
      <c r="J19" s="12">
        <v>1.0</v>
      </c>
      <c r="K19" s="12">
        <v>1.0</v>
      </c>
      <c r="L19" s="12">
        <v>0.0</v>
      </c>
      <c r="M19" s="12">
        <v>0.0</v>
      </c>
      <c r="N19" s="12">
        <v>1.0</v>
      </c>
      <c r="O19" s="12">
        <v>1.0</v>
      </c>
      <c r="P19" s="12">
        <v>1.0</v>
      </c>
      <c r="Q19" s="3"/>
      <c r="R19" s="3"/>
      <c r="S19" s="3"/>
      <c r="T19" s="3"/>
      <c r="U19" s="3"/>
      <c r="V19" s="3"/>
      <c r="W19" s="3"/>
      <c r="X19" s="3"/>
      <c r="Y19" s="3"/>
      <c r="Z19" s="3"/>
      <c r="AA19" s="3"/>
      <c r="AB19" s="3"/>
      <c r="AC19" s="3"/>
      <c r="AD19" s="3"/>
      <c r="AE19" s="3"/>
      <c r="AF19" s="3"/>
      <c r="AG19" s="3"/>
      <c r="AH19" s="3"/>
      <c r="AI19" s="3"/>
      <c r="AJ19" s="3"/>
    </row>
    <row r="20" ht="30.0" customHeight="1">
      <c r="A20" s="9" t="s">
        <v>107</v>
      </c>
      <c r="B20" s="12">
        <v>1.0</v>
      </c>
      <c r="C20" s="12">
        <v>1.0</v>
      </c>
      <c r="D20" s="12">
        <v>1.0</v>
      </c>
      <c r="E20" s="12">
        <v>0.0</v>
      </c>
      <c r="F20" s="12">
        <v>1.0</v>
      </c>
      <c r="G20" s="12">
        <v>1.0</v>
      </c>
      <c r="H20" s="12">
        <v>1.0</v>
      </c>
      <c r="I20" s="12">
        <v>1.0</v>
      </c>
      <c r="J20" s="12">
        <v>1.0</v>
      </c>
      <c r="K20" s="12">
        <v>1.0</v>
      </c>
      <c r="L20" s="12">
        <v>1.0</v>
      </c>
      <c r="M20" s="12">
        <v>1.0</v>
      </c>
      <c r="N20" s="12">
        <v>0.0</v>
      </c>
      <c r="O20" s="12">
        <v>1.0</v>
      </c>
      <c r="P20" s="12">
        <v>1.0</v>
      </c>
      <c r="Q20" s="3"/>
      <c r="R20" s="3"/>
      <c r="S20" s="3"/>
      <c r="T20" s="3"/>
      <c r="U20" s="3"/>
      <c r="V20" s="3"/>
      <c r="W20" s="3"/>
      <c r="X20" s="3"/>
      <c r="Y20" s="3"/>
      <c r="Z20" s="3"/>
      <c r="AA20" s="3"/>
      <c r="AB20" s="3"/>
      <c r="AC20" s="3"/>
      <c r="AD20" s="3"/>
      <c r="AE20" s="3"/>
      <c r="AF20" s="3"/>
      <c r="AG20" s="3"/>
      <c r="AH20" s="3"/>
      <c r="AI20" s="3"/>
      <c r="AJ20" s="3"/>
    </row>
    <row r="21" ht="30.0" customHeight="1">
      <c r="A21" s="9" t="s">
        <v>114</v>
      </c>
      <c r="B21" s="12">
        <v>1.0</v>
      </c>
      <c r="C21" s="12">
        <v>1.0</v>
      </c>
      <c r="D21" s="12">
        <v>1.0</v>
      </c>
      <c r="E21" s="12">
        <v>1.0</v>
      </c>
      <c r="F21" s="12">
        <v>1.0</v>
      </c>
      <c r="G21" s="12">
        <v>1.0</v>
      </c>
      <c r="H21" s="12">
        <v>1.0</v>
      </c>
      <c r="I21" s="12">
        <v>1.0</v>
      </c>
      <c r="J21" s="12">
        <v>1.0</v>
      </c>
      <c r="K21" s="12">
        <v>1.0</v>
      </c>
      <c r="L21" s="12">
        <v>1.0</v>
      </c>
      <c r="M21" s="12">
        <v>1.0</v>
      </c>
      <c r="N21" s="12">
        <v>1.0</v>
      </c>
      <c r="O21" s="12">
        <v>1.0</v>
      </c>
      <c r="P21" s="12">
        <v>1.0</v>
      </c>
      <c r="Q21" s="3"/>
      <c r="R21" s="3"/>
      <c r="S21" s="3"/>
      <c r="T21" s="3"/>
      <c r="U21" s="3"/>
      <c r="V21" s="3"/>
      <c r="W21" s="3"/>
      <c r="X21" s="3"/>
      <c r="Y21" s="3"/>
      <c r="Z21" s="3"/>
      <c r="AA21" s="3"/>
      <c r="AB21" s="3"/>
      <c r="AC21" s="3"/>
      <c r="AD21" s="3"/>
      <c r="AE21" s="3"/>
      <c r="AF21" s="3"/>
      <c r="AG21" s="3"/>
      <c r="AH21" s="3"/>
      <c r="AI21" s="3"/>
      <c r="AJ21" s="3"/>
    </row>
    <row r="22" ht="30.0" customHeight="1">
      <c r="A22" s="9" t="s">
        <v>117</v>
      </c>
      <c r="B22" s="12">
        <v>1.0</v>
      </c>
      <c r="C22" s="12">
        <v>1.0</v>
      </c>
      <c r="D22" s="12">
        <v>1.0</v>
      </c>
      <c r="E22" s="12">
        <v>1.0</v>
      </c>
      <c r="F22" s="12">
        <v>1.0</v>
      </c>
      <c r="G22" s="12">
        <v>1.0</v>
      </c>
      <c r="H22" s="12">
        <v>1.0</v>
      </c>
      <c r="I22" s="12">
        <v>1.0</v>
      </c>
      <c r="J22" s="12">
        <v>1.0</v>
      </c>
      <c r="K22" s="12">
        <v>1.0</v>
      </c>
      <c r="L22" s="12">
        <v>1.0</v>
      </c>
      <c r="M22" s="12">
        <v>1.0</v>
      </c>
      <c r="N22" s="12">
        <v>1.0</v>
      </c>
      <c r="O22" s="12">
        <v>1.0</v>
      </c>
      <c r="P22" s="12">
        <v>1.0</v>
      </c>
      <c r="Q22" s="3"/>
      <c r="R22" s="3"/>
      <c r="S22" s="3"/>
      <c r="T22" s="3"/>
      <c r="U22" s="3"/>
      <c r="V22" s="3"/>
      <c r="W22" s="3"/>
      <c r="X22" s="3"/>
      <c r="Y22" s="3"/>
      <c r="Z22" s="3"/>
      <c r="AA22" s="3"/>
      <c r="AB22" s="3"/>
      <c r="AC22" s="3"/>
      <c r="AD22" s="3"/>
      <c r="AE22" s="3"/>
      <c r="AF22" s="3"/>
      <c r="AG22" s="3"/>
      <c r="AH22" s="3"/>
      <c r="AI22" s="3"/>
      <c r="AJ22" s="3"/>
    </row>
    <row r="23" ht="30.0" customHeight="1">
      <c r="A23" s="9" t="s">
        <v>120</v>
      </c>
      <c r="B23" s="12">
        <v>1.0</v>
      </c>
      <c r="C23" s="12">
        <v>1.0</v>
      </c>
      <c r="D23" s="12">
        <v>1.0</v>
      </c>
      <c r="E23" s="12">
        <v>1.0</v>
      </c>
      <c r="F23" s="12">
        <v>1.0</v>
      </c>
      <c r="G23" s="12">
        <v>1.0</v>
      </c>
      <c r="H23" s="12">
        <v>1.0</v>
      </c>
      <c r="I23" s="12">
        <v>1.0</v>
      </c>
      <c r="J23" s="12">
        <v>1.0</v>
      </c>
      <c r="K23" s="12">
        <v>1.0</v>
      </c>
      <c r="L23" s="12">
        <v>1.0</v>
      </c>
      <c r="M23" s="12">
        <v>1.0</v>
      </c>
      <c r="N23" s="12">
        <v>1.0</v>
      </c>
      <c r="O23" s="12">
        <v>1.0</v>
      </c>
      <c r="P23" s="12">
        <v>1.0</v>
      </c>
      <c r="Q23" s="3"/>
      <c r="R23" s="3"/>
      <c r="S23" s="3"/>
      <c r="T23" s="3"/>
      <c r="U23" s="3"/>
      <c r="V23" s="3"/>
      <c r="W23" s="3"/>
      <c r="X23" s="3"/>
      <c r="Y23" s="3"/>
      <c r="Z23" s="3"/>
      <c r="AA23" s="3"/>
      <c r="AB23" s="3"/>
      <c r="AC23" s="3"/>
      <c r="AD23" s="3"/>
      <c r="AE23" s="3"/>
      <c r="AF23" s="3"/>
      <c r="AG23" s="3"/>
      <c r="AH23" s="3"/>
      <c r="AI23" s="3"/>
      <c r="AJ23" s="3"/>
    </row>
    <row r="24" ht="30.0" customHeight="1">
      <c r="A24" s="9" t="s">
        <v>123</v>
      </c>
      <c r="B24" s="12">
        <v>1.0</v>
      </c>
      <c r="C24" s="12">
        <v>1.0</v>
      </c>
      <c r="D24" s="12">
        <v>1.0</v>
      </c>
      <c r="E24" s="12">
        <v>0.0</v>
      </c>
      <c r="F24" s="12">
        <v>1.0</v>
      </c>
      <c r="G24" s="12">
        <v>1.0</v>
      </c>
      <c r="H24" s="12">
        <v>1.0</v>
      </c>
      <c r="I24" s="12">
        <v>0.0</v>
      </c>
      <c r="J24" s="12">
        <v>1.0</v>
      </c>
      <c r="K24" s="12">
        <v>1.0</v>
      </c>
      <c r="L24" s="12">
        <v>0.0</v>
      </c>
      <c r="M24" s="12">
        <v>0.0</v>
      </c>
      <c r="N24" s="12">
        <v>1.0</v>
      </c>
      <c r="O24" s="12">
        <v>1.0</v>
      </c>
      <c r="P24" s="12">
        <v>1.0</v>
      </c>
      <c r="Q24" s="3"/>
      <c r="R24" s="3"/>
      <c r="S24" s="3"/>
      <c r="T24" s="3"/>
      <c r="U24" s="3"/>
      <c r="V24" s="3"/>
      <c r="W24" s="3"/>
      <c r="X24" s="3"/>
      <c r="Y24" s="3"/>
      <c r="Z24" s="3"/>
      <c r="AA24" s="3"/>
      <c r="AB24" s="3"/>
      <c r="AC24" s="3"/>
      <c r="AD24" s="3"/>
      <c r="AE24" s="3"/>
      <c r="AF24" s="3"/>
      <c r="AG24" s="3"/>
      <c r="AH24" s="3"/>
      <c r="AI24" s="3"/>
      <c r="AJ24" s="3"/>
    </row>
    <row r="25" ht="30.0" customHeight="1">
      <c r="A25" s="9" t="s">
        <v>129</v>
      </c>
      <c r="B25" s="12">
        <v>1.0</v>
      </c>
      <c r="C25" s="12">
        <v>1.0</v>
      </c>
      <c r="D25" s="12">
        <v>1.0</v>
      </c>
      <c r="E25" s="12">
        <v>1.0</v>
      </c>
      <c r="F25" s="12">
        <v>1.0</v>
      </c>
      <c r="G25" s="12">
        <v>1.0</v>
      </c>
      <c r="H25" s="12">
        <v>1.0</v>
      </c>
      <c r="I25" s="12">
        <v>1.0</v>
      </c>
      <c r="J25" s="12">
        <v>0.0</v>
      </c>
      <c r="K25" s="12">
        <v>1.0</v>
      </c>
      <c r="L25" s="12">
        <v>1.0</v>
      </c>
      <c r="M25" s="12">
        <v>1.0</v>
      </c>
      <c r="N25" s="12">
        <v>1.0</v>
      </c>
      <c r="O25" s="12">
        <v>1.0</v>
      </c>
      <c r="P25" s="12">
        <v>1.0</v>
      </c>
      <c r="Q25" s="3"/>
      <c r="R25" s="3"/>
      <c r="S25" s="3"/>
      <c r="T25" s="3"/>
      <c r="U25" s="3"/>
      <c r="V25" s="3"/>
      <c r="W25" s="3"/>
      <c r="X25" s="3"/>
      <c r="Y25" s="3"/>
      <c r="Z25" s="3"/>
      <c r="AA25" s="3"/>
      <c r="AB25" s="3"/>
      <c r="AC25" s="3"/>
      <c r="AD25" s="3"/>
      <c r="AE25" s="3"/>
      <c r="AF25" s="3"/>
      <c r="AG25" s="3"/>
      <c r="AH25" s="3"/>
      <c r="AI25" s="3"/>
      <c r="AJ25" s="3"/>
    </row>
    <row r="26" ht="30.0" customHeight="1">
      <c r="A26" s="9" t="s">
        <v>132</v>
      </c>
      <c r="B26" s="12">
        <v>1.0</v>
      </c>
      <c r="C26" s="12">
        <v>1.0</v>
      </c>
      <c r="D26" s="12">
        <v>1.0</v>
      </c>
      <c r="E26" s="12">
        <v>1.0</v>
      </c>
      <c r="F26" s="12">
        <v>1.0</v>
      </c>
      <c r="G26" s="12">
        <v>1.0</v>
      </c>
      <c r="H26" s="12">
        <v>1.0</v>
      </c>
      <c r="I26" s="12">
        <v>1.0</v>
      </c>
      <c r="J26" s="12">
        <v>1.0</v>
      </c>
      <c r="K26" s="12">
        <v>1.0</v>
      </c>
      <c r="L26" s="12">
        <v>1.0</v>
      </c>
      <c r="M26" s="12">
        <v>1.0</v>
      </c>
      <c r="N26" s="12">
        <v>1.0</v>
      </c>
      <c r="O26" s="12">
        <v>1.0</v>
      </c>
      <c r="P26" s="12">
        <v>1.0</v>
      </c>
      <c r="Q26" s="3"/>
      <c r="R26" s="3"/>
      <c r="S26" s="3"/>
      <c r="T26" s="3"/>
      <c r="U26" s="3"/>
      <c r="V26" s="3"/>
      <c r="W26" s="3"/>
      <c r="X26" s="3"/>
      <c r="Y26" s="3"/>
      <c r="Z26" s="3"/>
      <c r="AA26" s="3"/>
      <c r="AB26" s="3"/>
      <c r="AC26" s="3"/>
      <c r="AD26" s="3"/>
      <c r="AE26" s="3"/>
      <c r="AF26" s="3"/>
      <c r="AG26" s="3"/>
      <c r="AH26" s="3"/>
      <c r="AI26" s="3"/>
      <c r="AJ26" s="3"/>
    </row>
    <row r="27" ht="30.0" customHeight="1">
      <c r="A27" s="9" t="s">
        <v>135</v>
      </c>
      <c r="B27" s="12">
        <v>1.0</v>
      </c>
      <c r="C27" s="12">
        <v>1.0</v>
      </c>
      <c r="D27" s="12">
        <v>1.0</v>
      </c>
      <c r="E27" s="12">
        <v>1.0</v>
      </c>
      <c r="F27" s="12">
        <v>1.0</v>
      </c>
      <c r="G27" s="12">
        <v>1.0</v>
      </c>
      <c r="H27" s="12">
        <v>1.0</v>
      </c>
      <c r="I27" s="12">
        <v>1.0</v>
      </c>
      <c r="J27" s="12">
        <v>1.0</v>
      </c>
      <c r="K27" s="12">
        <v>1.0</v>
      </c>
      <c r="L27" s="12">
        <v>1.0</v>
      </c>
      <c r="M27" s="12">
        <v>1.0</v>
      </c>
      <c r="N27" s="12">
        <v>1.0</v>
      </c>
      <c r="O27" s="12">
        <v>1.0</v>
      </c>
      <c r="P27" s="12">
        <v>1.0</v>
      </c>
      <c r="Q27" s="3"/>
      <c r="R27" s="3"/>
      <c r="S27" s="3"/>
      <c r="T27" s="3"/>
      <c r="U27" s="3"/>
      <c r="V27" s="3"/>
      <c r="W27" s="3"/>
      <c r="X27" s="3"/>
      <c r="Y27" s="3"/>
      <c r="Z27" s="3"/>
      <c r="AA27" s="3"/>
      <c r="AB27" s="3"/>
      <c r="AC27" s="3"/>
      <c r="AD27" s="3"/>
      <c r="AE27" s="3"/>
      <c r="AF27" s="3"/>
      <c r="AG27" s="3"/>
      <c r="AH27" s="3"/>
      <c r="AI27" s="3"/>
      <c r="AJ27" s="3"/>
    </row>
    <row r="28" ht="30.0" customHeight="1">
      <c r="A28" s="9" t="s">
        <v>138</v>
      </c>
      <c r="B28" s="12">
        <v>1.0</v>
      </c>
      <c r="C28" s="12">
        <v>1.0</v>
      </c>
      <c r="D28" s="12">
        <v>1.0</v>
      </c>
      <c r="E28" s="12">
        <v>1.0</v>
      </c>
      <c r="F28" s="12">
        <v>1.0</v>
      </c>
      <c r="G28" s="12">
        <v>1.0</v>
      </c>
      <c r="H28" s="12">
        <v>1.0</v>
      </c>
      <c r="I28" s="12">
        <v>1.0</v>
      </c>
      <c r="J28" s="12">
        <v>1.0</v>
      </c>
      <c r="K28" s="12">
        <v>1.0</v>
      </c>
      <c r="L28" s="12">
        <v>1.0</v>
      </c>
      <c r="M28" s="12">
        <v>1.0</v>
      </c>
      <c r="N28" s="12">
        <v>1.0</v>
      </c>
      <c r="O28" s="12">
        <v>1.0</v>
      </c>
      <c r="P28" s="12">
        <v>1.0</v>
      </c>
      <c r="Q28" s="3"/>
      <c r="R28" s="3"/>
      <c r="S28" s="3"/>
      <c r="T28" s="3"/>
      <c r="U28" s="3"/>
      <c r="V28" s="3"/>
      <c r="W28" s="3"/>
      <c r="X28" s="3"/>
      <c r="Y28" s="3"/>
      <c r="Z28" s="3"/>
      <c r="AA28" s="3"/>
      <c r="AB28" s="3"/>
      <c r="AC28" s="3"/>
      <c r="AD28" s="3"/>
      <c r="AE28" s="3"/>
      <c r="AF28" s="3"/>
      <c r="AG28" s="3"/>
      <c r="AH28" s="3"/>
      <c r="AI28" s="3"/>
      <c r="AJ28" s="3"/>
    </row>
    <row r="29" ht="30.0" customHeight="1">
      <c r="A29" s="9" t="s">
        <v>142</v>
      </c>
      <c r="B29" s="12">
        <v>1.0</v>
      </c>
      <c r="C29" s="12">
        <v>1.0</v>
      </c>
      <c r="D29" s="12">
        <v>1.0</v>
      </c>
      <c r="E29" s="12">
        <v>1.0</v>
      </c>
      <c r="F29" s="12">
        <v>1.0</v>
      </c>
      <c r="G29" s="12">
        <v>1.0</v>
      </c>
      <c r="H29" s="12">
        <v>1.0</v>
      </c>
      <c r="I29" s="12">
        <v>1.0</v>
      </c>
      <c r="J29" s="12">
        <v>1.0</v>
      </c>
      <c r="K29" s="12">
        <v>1.0</v>
      </c>
      <c r="L29" s="12">
        <v>1.0</v>
      </c>
      <c r="M29" s="12">
        <v>1.0</v>
      </c>
      <c r="N29" s="12">
        <v>1.0</v>
      </c>
      <c r="O29" s="12">
        <v>1.0</v>
      </c>
      <c r="P29" s="12">
        <v>1.0</v>
      </c>
      <c r="Q29" s="3"/>
      <c r="R29" s="3"/>
      <c r="S29" s="3"/>
      <c r="T29" s="3"/>
      <c r="U29" s="3"/>
      <c r="V29" s="3"/>
      <c r="W29" s="3"/>
      <c r="X29" s="3"/>
      <c r="Y29" s="3"/>
      <c r="Z29" s="3"/>
      <c r="AA29" s="3"/>
      <c r="AB29" s="3"/>
      <c r="AC29" s="3"/>
      <c r="AD29" s="3"/>
      <c r="AE29" s="3"/>
      <c r="AF29" s="3"/>
      <c r="AG29" s="3"/>
      <c r="AH29" s="3"/>
      <c r="AI29" s="3"/>
      <c r="AJ29" s="3"/>
    </row>
    <row r="30" ht="30.0" customHeight="1">
      <c r="A30" s="9" t="s">
        <v>145</v>
      </c>
      <c r="B30" s="12">
        <v>1.0</v>
      </c>
      <c r="C30" s="12">
        <v>1.0</v>
      </c>
      <c r="D30" s="12">
        <v>1.0</v>
      </c>
      <c r="E30" s="12">
        <v>1.0</v>
      </c>
      <c r="F30" s="12">
        <v>1.0</v>
      </c>
      <c r="G30" s="12">
        <v>1.0</v>
      </c>
      <c r="H30" s="12">
        <v>1.0</v>
      </c>
      <c r="I30" s="12">
        <v>1.0</v>
      </c>
      <c r="J30" s="12">
        <v>1.0</v>
      </c>
      <c r="K30" s="12">
        <v>1.0</v>
      </c>
      <c r="L30" s="12">
        <v>1.0</v>
      </c>
      <c r="M30" s="12">
        <v>1.0</v>
      </c>
      <c r="N30" s="12">
        <v>1.0</v>
      </c>
      <c r="O30" s="12">
        <v>1.0</v>
      </c>
      <c r="P30" s="12">
        <v>1.0</v>
      </c>
      <c r="Q30" s="3"/>
      <c r="R30" s="3"/>
      <c r="S30" s="3"/>
      <c r="T30" s="3"/>
      <c r="U30" s="3"/>
      <c r="V30" s="3"/>
      <c r="W30" s="3"/>
      <c r="X30" s="3"/>
      <c r="Y30" s="3"/>
      <c r="Z30" s="3"/>
      <c r="AA30" s="3"/>
      <c r="AB30" s="3"/>
      <c r="AC30" s="3"/>
      <c r="AD30" s="3"/>
      <c r="AE30" s="3"/>
      <c r="AF30" s="3"/>
      <c r="AG30" s="3"/>
      <c r="AH30" s="3"/>
      <c r="AI30" s="3"/>
      <c r="AJ30" s="3"/>
    </row>
    <row r="31" ht="30.0" customHeight="1">
      <c r="A31" s="9" t="s">
        <v>148</v>
      </c>
      <c r="B31" s="12">
        <v>1.0</v>
      </c>
      <c r="C31" s="12">
        <v>1.0</v>
      </c>
      <c r="D31" s="12">
        <v>1.0</v>
      </c>
      <c r="E31" s="12">
        <v>1.0</v>
      </c>
      <c r="F31" s="12">
        <v>1.0</v>
      </c>
      <c r="G31" s="12">
        <v>1.0</v>
      </c>
      <c r="H31" s="12">
        <v>1.0</v>
      </c>
      <c r="I31" s="12">
        <v>1.0</v>
      </c>
      <c r="J31" s="12">
        <v>1.0</v>
      </c>
      <c r="K31" s="12">
        <v>1.0</v>
      </c>
      <c r="L31" s="12">
        <v>1.0</v>
      </c>
      <c r="M31" s="12">
        <v>1.0</v>
      </c>
      <c r="N31" s="12">
        <v>1.0</v>
      </c>
      <c r="O31" s="12">
        <v>1.0</v>
      </c>
      <c r="P31" s="12">
        <v>1.0</v>
      </c>
      <c r="Q31" s="3"/>
      <c r="R31" s="3"/>
      <c r="S31" s="3"/>
      <c r="T31" s="3"/>
      <c r="U31" s="3"/>
      <c r="V31" s="3"/>
      <c r="W31" s="3"/>
      <c r="X31" s="3"/>
      <c r="Y31" s="3"/>
      <c r="Z31" s="3"/>
      <c r="AA31" s="3"/>
      <c r="AB31" s="3"/>
      <c r="AC31" s="3"/>
      <c r="AD31" s="3"/>
      <c r="AE31" s="3"/>
      <c r="AF31" s="3"/>
      <c r="AG31" s="3"/>
      <c r="AH31" s="3"/>
      <c r="AI31" s="3"/>
      <c r="AJ31" s="3"/>
    </row>
    <row r="32" ht="30.0" customHeight="1">
      <c r="A32" s="9" t="s">
        <v>152</v>
      </c>
      <c r="B32" s="12">
        <v>1.0</v>
      </c>
      <c r="C32" s="12">
        <v>1.0</v>
      </c>
      <c r="D32" s="12">
        <v>1.0</v>
      </c>
      <c r="E32" s="12">
        <v>1.0</v>
      </c>
      <c r="F32" s="12">
        <v>1.0</v>
      </c>
      <c r="G32" s="12">
        <v>1.0</v>
      </c>
      <c r="H32" s="12">
        <v>1.0</v>
      </c>
      <c r="I32" s="12">
        <v>1.0</v>
      </c>
      <c r="J32" s="12">
        <v>1.0</v>
      </c>
      <c r="K32" s="12">
        <v>1.0</v>
      </c>
      <c r="L32" s="12">
        <v>1.0</v>
      </c>
      <c r="M32" s="12">
        <v>1.0</v>
      </c>
      <c r="N32" s="12">
        <v>1.0</v>
      </c>
      <c r="O32" s="12">
        <v>1.0</v>
      </c>
      <c r="P32" s="12">
        <v>1.0</v>
      </c>
      <c r="Q32" s="3"/>
      <c r="R32" s="3"/>
      <c r="S32" s="3"/>
      <c r="T32" s="3"/>
      <c r="U32" s="3"/>
      <c r="V32" s="3"/>
      <c r="W32" s="3"/>
      <c r="X32" s="3"/>
      <c r="Y32" s="3"/>
      <c r="Z32" s="3"/>
      <c r="AA32" s="3"/>
      <c r="AB32" s="3"/>
      <c r="AC32" s="3"/>
      <c r="AD32" s="3"/>
      <c r="AE32" s="3"/>
      <c r="AF32" s="3"/>
      <c r="AG32" s="3"/>
      <c r="AH32" s="3"/>
      <c r="AI32" s="3"/>
      <c r="AJ32" s="3"/>
    </row>
    <row r="33" ht="30.0" customHeight="1">
      <c r="A33" s="9" t="s">
        <v>157</v>
      </c>
      <c r="B33" s="12">
        <v>1.0</v>
      </c>
      <c r="C33" s="12">
        <v>1.0</v>
      </c>
      <c r="D33" s="12">
        <v>1.0</v>
      </c>
      <c r="E33" s="12">
        <v>0.0</v>
      </c>
      <c r="F33" s="12">
        <v>1.0</v>
      </c>
      <c r="G33" s="12">
        <v>1.0</v>
      </c>
      <c r="H33" s="12">
        <v>1.0</v>
      </c>
      <c r="I33" s="12">
        <v>1.0</v>
      </c>
      <c r="J33" s="12">
        <v>1.0</v>
      </c>
      <c r="K33" s="12">
        <v>0.0</v>
      </c>
      <c r="L33" s="12">
        <v>1.0</v>
      </c>
      <c r="M33" s="12">
        <v>1.0</v>
      </c>
      <c r="N33" s="12">
        <v>1.0</v>
      </c>
      <c r="O33" s="12">
        <v>1.0</v>
      </c>
      <c r="P33" s="12">
        <v>1.0</v>
      </c>
      <c r="Q33" s="3"/>
      <c r="R33" s="3"/>
      <c r="S33" s="3"/>
      <c r="T33" s="3"/>
      <c r="U33" s="3"/>
      <c r="V33" s="3"/>
      <c r="W33" s="3"/>
      <c r="X33" s="3"/>
      <c r="Y33" s="3"/>
      <c r="Z33" s="3"/>
      <c r="AA33" s="3"/>
      <c r="AB33" s="3"/>
      <c r="AC33" s="3"/>
      <c r="AD33" s="3"/>
      <c r="AE33" s="3"/>
      <c r="AF33" s="3"/>
      <c r="AG33" s="3"/>
      <c r="AH33" s="3"/>
      <c r="AI33" s="3"/>
      <c r="AJ33" s="3"/>
    </row>
    <row r="34" ht="30.0" customHeight="1">
      <c r="A34" s="9" t="s">
        <v>161</v>
      </c>
      <c r="B34" s="12">
        <v>1.0</v>
      </c>
      <c r="C34" s="12">
        <v>1.0</v>
      </c>
      <c r="D34" s="12">
        <v>1.0</v>
      </c>
      <c r="E34" s="12">
        <v>1.0</v>
      </c>
      <c r="F34" s="12">
        <v>1.0</v>
      </c>
      <c r="G34" s="12">
        <v>1.0</v>
      </c>
      <c r="H34" s="12">
        <v>1.0</v>
      </c>
      <c r="I34" s="12">
        <v>1.0</v>
      </c>
      <c r="J34" s="12">
        <v>1.0</v>
      </c>
      <c r="K34" s="12">
        <v>1.0</v>
      </c>
      <c r="L34" s="12">
        <v>1.0</v>
      </c>
      <c r="M34" s="12">
        <v>1.0</v>
      </c>
      <c r="N34" s="12">
        <v>1.0</v>
      </c>
      <c r="O34" s="12">
        <v>1.0</v>
      </c>
      <c r="P34" s="12">
        <v>1.0</v>
      </c>
      <c r="Q34" s="3"/>
      <c r="R34" s="3"/>
      <c r="S34" s="3"/>
      <c r="T34" s="3"/>
      <c r="U34" s="3"/>
      <c r="V34" s="3"/>
      <c r="W34" s="3"/>
      <c r="X34" s="3"/>
      <c r="Y34" s="3"/>
      <c r="Z34" s="3"/>
      <c r="AA34" s="3"/>
      <c r="AB34" s="3"/>
      <c r="AC34" s="3"/>
      <c r="AD34" s="3"/>
      <c r="AE34" s="3"/>
      <c r="AF34" s="3"/>
      <c r="AG34" s="3"/>
      <c r="AH34" s="3"/>
      <c r="AI34" s="3"/>
      <c r="AJ34" s="3"/>
    </row>
    <row r="35" ht="30.0" customHeight="1">
      <c r="A35" s="9" t="s">
        <v>166</v>
      </c>
      <c r="B35" s="12">
        <v>0.0</v>
      </c>
      <c r="C35" s="12">
        <v>0.0</v>
      </c>
      <c r="D35" s="12">
        <v>0.0</v>
      </c>
      <c r="E35" s="12">
        <v>0.0</v>
      </c>
      <c r="F35" s="12">
        <v>0.0</v>
      </c>
      <c r="G35" s="12">
        <v>0.0</v>
      </c>
      <c r="H35" s="12">
        <v>0.0</v>
      </c>
      <c r="I35" s="12">
        <v>0.0</v>
      </c>
      <c r="J35" s="12">
        <v>0.0</v>
      </c>
      <c r="K35" s="12">
        <v>0.0</v>
      </c>
      <c r="L35" s="12">
        <v>0.0</v>
      </c>
      <c r="M35" s="12">
        <v>0.0</v>
      </c>
      <c r="N35" s="12">
        <v>0.0</v>
      </c>
      <c r="O35" s="12">
        <v>0.0</v>
      </c>
      <c r="P35" s="12">
        <v>0.0</v>
      </c>
      <c r="Q35" s="3"/>
      <c r="R35" s="3"/>
      <c r="S35" s="3"/>
      <c r="T35" s="3"/>
      <c r="U35" s="3"/>
      <c r="V35" s="3"/>
      <c r="W35" s="3"/>
      <c r="X35" s="3"/>
      <c r="Y35" s="3"/>
      <c r="Z35" s="3"/>
      <c r="AA35" s="3"/>
      <c r="AB35" s="3"/>
      <c r="AC35" s="3"/>
      <c r="AD35" s="3"/>
      <c r="AE35" s="3"/>
      <c r="AF35" s="3"/>
      <c r="AG35" s="3"/>
      <c r="AH35" s="3"/>
      <c r="AI35" s="3"/>
      <c r="AJ35" s="3"/>
    </row>
    <row r="36" ht="30.0" customHeight="1">
      <c r="A36" s="9" t="s">
        <v>170</v>
      </c>
      <c r="B36" s="12">
        <v>0.0</v>
      </c>
      <c r="C36" s="12">
        <v>0.0</v>
      </c>
      <c r="D36" s="12">
        <v>0.0</v>
      </c>
      <c r="E36" s="12">
        <v>0.0</v>
      </c>
      <c r="F36" s="12">
        <v>0.0</v>
      </c>
      <c r="G36" s="12">
        <v>0.0</v>
      </c>
      <c r="H36" s="12">
        <v>0.0</v>
      </c>
      <c r="I36" s="12">
        <v>0.0</v>
      </c>
      <c r="J36" s="12">
        <v>0.0</v>
      </c>
      <c r="K36" s="12">
        <v>0.0</v>
      </c>
      <c r="L36" s="12">
        <v>0.0</v>
      </c>
      <c r="M36" s="12">
        <v>0.0</v>
      </c>
      <c r="N36" s="12">
        <v>0.0</v>
      </c>
      <c r="O36" s="12">
        <v>0.0</v>
      </c>
      <c r="P36" s="12">
        <v>0.0</v>
      </c>
      <c r="Q36" s="3"/>
      <c r="R36" s="3"/>
      <c r="S36" s="3"/>
      <c r="T36" s="3"/>
      <c r="U36" s="3"/>
      <c r="V36" s="3"/>
      <c r="W36" s="3"/>
      <c r="X36" s="3"/>
      <c r="Y36" s="3"/>
      <c r="Z36" s="3"/>
      <c r="AA36" s="3"/>
      <c r="AB36" s="3"/>
      <c r="AC36" s="3"/>
      <c r="AD36" s="3"/>
      <c r="AE36" s="3"/>
      <c r="AF36" s="3"/>
      <c r="AG36" s="3"/>
      <c r="AH36" s="3"/>
      <c r="AI36" s="3"/>
      <c r="AJ36" s="3"/>
    </row>
    <row r="37" ht="30.0" customHeight="1">
      <c r="A37" s="9" t="s">
        <v>173</v>
      </c>
      <c r="B37" s="12">
        <v>0.0</v>
      </c>
      <c r="C37" s="12">
        <v>0.0</v>
      </c>
      <c r="D37" s="12">
        <v>0.0</v>
      </c>
      <c r="E37" s="12">
        <v>0.0</v>
      </c>
      <c r="F37" s="12">
        <v>0.0</v>
      </c>
      <c r="G37" s="12">
        <v>0.0</v>
      </c>
      <c r="H37" s="12">
        <v>0.0</v>
      </c>
      <c r="I37" s="12">
        <v>0.0</v>
      </c>
      <c r="J37" s="12">
        <v>0.0</v>
      </c>
      <c r="K37" s="12">
        <v>0.0</v>
      </c>
      <c r="L37" s="12">
        <v>0.0</v>
      </c>
      <c r="M37" s="12">
        <v>0.0</v>
      </c>
      <c r="N37" s="12">
        <v>0.0</v>
      </c>
      <c r="O37" s="12">
        <v>0.0</v>
      </c>
      <c r="P37" s="12">
        <v>0.0</v>
      </c>
      <c r="Q37" s="3"/>
      <c r="R37" s="3"/>
      <c r="S37" s="3"/>
      <c r="T37" s="3"/>
      <c r="U37" s="3"/>
      <c r="V37" s="3"/>
      <c r="W37" s="3"/>
      <c r="X37" s="3"/>
      <c r="Y37" s="3"/>
      <c r="Z37" s="3"/>
      <c r="AA37" s="3"/>
      <c r="AB37" s="3"/>
      <c r="AC37" s="3"/>
      <c r="AD37" s="3"/>
      <c r="AE37" s="3"/>
      <c r="AF37" s="3"/>
      <c r="AG37" s="3"/>
      <c r="AH37" s="3"/>
      <c r="AI37" s="3"/>
      <c r="AJ37" s="3"/>
    </row>
    <row r="38" ht="30.0" customHeight="1">
      <c r="A38" s="62" t="s">
        <v>314</v>
      </c>
      <c r="B38" s="63">
        <f t="shared" ref="B38:P38" si="1">SUM(B2:B37)</f>
        <v>30.5</v>
      </c>
      <c r="C38" s="63">
        <f t="shared" si="1"/>
        <v>31.5</v>
      </c>
      <c r="D38" s="63">
        <f t="shared" si="1"/>
        <v>32</v>
      </c>
      <c r="E38" s="63">
        <f t="shared" si="1"/>
        <v>26.66</v>
      </c>
      <c r="F38" s="63">
        <f t="shared" si="1"/>
        <v>30.5</v>
      </c>
      <c r="G38" s="63">
        <f t="shared" si="1"/>
        <v>31.5</v>
      </c>
      <c r="H38" s="63">
        <f t="shared" si="1"/>
        <v>30</v>
      </c>
      <c r="I38" s="63">
        <f t="shared" si="1"/>
        <v>31.5</v>
      </c>
      <c r="J38" s="63">
        <f t="shared" si="1"/>
        <v>29.5</v>
      </c>
      <c r="K38" s="63">
        <f t="shared" si="1"/>
        <v>26</v>
      </c>
      <c r="L38" s="63">
        <f t="shared" si="1"/>
        <v>29</v>
      </c>
      <c r="M38" s="63">
        <f t="shared" si="1"/>
        <v>26.16</v>
      </c>
      <c r="N38" s="63">
        <f t="shared" si="1"/>
        <v>25.16</v>
      </c>
      <c r="O38" s="63">
        <f t="shared" si="1"/>
        <v>32.5</v>
      </c>
      <c r="P38" s="63">
        <f t="shared" si="1"/>
        <v>32</v>
      </c>
      <c r="Q38" s="15"/>
      <c r="R38" s="3"/>
      <c r="S38" s="3"/>
      <c r="T38" s="3"/>
      <c r="U38" s="3"/>
      <c r="V38" s="3"/>
      <c r="W38" s="3"/>
      <c r="X38" s="3"/>
      <c r="Y38" s="3"/>
      <c r="Z38" s="3"/>
      <c r="AA38" s="3"/>
      <c r="AB38" s="3"/>
      <c r="AC38" s="3"/>
      <c r="AD38" s="3"/>
      <c r="AE38" s="3"/>
      <c r="AF38" s="3"/>
      <c r="AG38" s="3"/>
      <c r="AH38" s="3"/>
      <c r="AI38" s="3"/>
      <c r="AJ38" s="3"/>
    </row>
    <row r="39" ht="30.0" customHeight="1">
      <c r="A39" s="9" t="s">
        <v>179</v>
      </c>
      <c r="B39" s="22">
        <v>0.34</v>
      </c>
      <c r="C39" s="12">
        <v>0.42</v>
      </c>
      <c r="D39" s="22">
        <v>0.43</v>
      </c>
      <c r="E39" s="12">
        <v>0.45</v>
      </c>
      <c r="F39" s="22">
        <v>0.43</v>
      </c>
      <c r="G39" s="12">
        <v>0.38</v>
      </c>
      <c r="H39" s="24">
        <v>0.37</v>
      </c>
      <c r="I39" s="12">
        <v>0.4</v>
      </c>
      <c r="J39" s="24">
        <v>0.46</v>
      </c>
      <c r="K39" s="12">
        <v>0.4</v>
      </c>
      <c r="L39" s="12">
        <v>0.34</v>
      </c>
      <c r="M39" s="12">
        <v>0.47</v>
      </c>
      <c r="N39" s="12">
        <v>0.4</v>
      </c>
      <c r="O39" s="12">
        <v>0.4</v>
      </c>
      <c r="P39" s="12">
        <v>0.32</v>
      </c>
      <c r="Q39" s="15"/>
      <c r="R39" s="3"/>
      <c r="S39" s="3"/>
      <c r="T39" s="3"/>
      <c r="U39" s="3"/>
      <c r="V39" s="3"/>
      <c r="W39" s="3"/>
      <c r="X39" s="3"/>
      <c r="Y39" s="3"/>
      <c r="Z39" s="3"/>
      <c r="AA39" s="3"/>
      <c r="AB39" s="3"/>
      <c r="AC39" s="3"/>
      <c r="AD39" s="3"/>
      <c r="AE39" s="3"/>
      <c r="AF39" s="3"/>
      <c r="AG39" s="3"/>
      <c r="AH39" s="3"/>
      <c r="AI39" s="3"/>
      <c r="AJ39" s="3"/>
    </row>
    <row r="40" ht="30.0" customHeight="1">
      <c r="A40" s="9" t="s">
        <v>183</v>
      </c>
      <c r="B40" s="22">
        <f>1-0.57</f>
        <v>0.43</v>
      </c>
      <c r="C40" s="12">
        <f>1-0.29</f>
        <v>0.71</v>
      </c>
      <c r="D40" s="22">
        <f>1-0.8</f>
        <v>0.2</v>
      </c>
      <c r="E40" s="12">
        <f>1-1</f>
        <v>0</v>
      </c>
      <c r="F40" s="22">
        <f>1-0.53</f>
        <v>0.47</v>
      </c>
      <c r="G40" s="12">
        <f>1-0.39</f>
        <v>0.61</v>
      </c>
      <c r="H40" s="22">
        <f>1-0.65</f>
        <v>0.35</v>
      </c>
      <c r="I40" s="12">
        <f>1-0.33</f>
        <v>0.67</v>
      </c>
      <c r="J40" s="22">
        <f>1-0.37</f>
        <v>0.63</v>
      </c>
      <c r="K40" s="12">
        <f>1-0.13</f>
        <v>0.87</v>
      </c>
      <c r="L40" s="12">
        <f>1-0.28</f>
        <v>0.72</v>
      </c>
      <c r="M40" s="12">
        <f>1-0.13</f>
        <v>0.87</v>
      </c>
      <c r="N40" s="12">
        <f>1-0.06</f>
        <v>0.94</v>
      </c>
      <c r="O40" s="12">
        <f>1-0</f>
        <v>1</v>
      </c>
      <c r="P40" s="12">
        <f>1-0.04</f>
        <v>0.96</v>
      </c>
      <c r="Q40" s="15"/>
      <c r="R40" s="3"/>
      <c r="S40" s="3"/>
      <c r="T40" s="3"/>
      <c r="U40" s="3"/>
      <c r="V40" s="3"/>
      <c r="W40" s="3"/>
      <c r="X40" s="3"/>
      <c r="Y40" s="3"/>
      <c r="Z40" s="3"/>
      <c r="AA40" s="3"/>
      <c r="AB40" s="3"/>
      <c r="AC40" s="3"/>
      <c r="AD40" s="3"/>
      <c r="AE40" s="3"/>
      <c r="AF40" s="3"/>
      <c r="AG40" s="3"/>
      <c r="AH40" s="3"/>
      <c r="AI40" s="3"/>
      <c r="AJ40" s="3"/>
    </row>
    <row r="41" ht="30.0" customHeight="1">
      <c r="A41" s="9" t="s">
        <v>202</v>
      </c>
      <c r="B41" s="22">
        <v>1.0</v>
      </c>
      <c r="C41" s="12">
        <v>0.79</v>
      </c>
      <c r="D41" s="24">
        <v>0.85</v>
      </c>
      <c r="E41" s="12">
        <v>0.47</v>
      </c>
      <c r="F41" s="24">
        <v>0.0</v>
      </c>
      <c r="G41" s="12">
        <v>0.49</v>
      </c>
      <c r="H41" s="24">
        <v>0.3</v>
      </c>
      <c r="I41" s="12">
        <v>0.62</v>
      </c>
      <c r="J41" s="24">
        <v>1.0</v>
      </c>
      <c r="K41" s="12">
        <v>0.66</v>
      </c>
      <c r="L41" s="12">
        <v>0.53</v>
      </c>
      <c r="M41" s="12">
        <v>0.49</v>
      </c>
      <c r="N41" s="12">
        <v>0.52</v>
      </c>
      <c r="O41" s="12">
        <v>0.58</v>
      </c>
      <c r="P41" s="12">
        <v>0.62</v>
      </c>
      <c r="Q41" s="15"/>
      <c r="R41" s="15"/>
      <c r="S41" s="15"/>
      <c r="T41" s="3"/>
      <c r="U41" s="3"/>
      <c r="V41" s="3"/>
      <c r="W41" s="3"/>
      <c r="X41" s="3"/>
      <c r="Y41" s="3"/>
      <c r="Z41" s="3"/>
      <c r="AA41" s="3"/>
      <c r="AB41" s="3"/>
      <c r="AC41" s="3"/>
      <c r="AD41" s="3"/>
      <c r="AE41" s="3"/>
      <c r="AF41" s="3"/>
      <c r="AG41" s="3"/>
      <c r="AH41" s="3"/>
      <c r="AI41" s="3"/>
      <c r="AJ41" s="3"/>
    </row>
    <row r="42" ht="30.0" customHeight="1">
      <c r="A42" s="9" t="s">
        <v>220</v>
      </c>
      <c r="B42" s="22">
        <f>1-0.08</f>
        <v>0.92</v>
      </c>
      <c r="C42" s="12">
        <f>1-0</f>
        <v>1</v>
      </c>
      <c r="D42" s="24">
        <f>1-0.45</f>
        <v>0.55</v>
      </c>
      <c r="E42" s="12">
        <f>1-0.19</f>
        <v>0.81</v>
      </c>
      <c r="F42" s="24">
        <f>1- 0.32</f>
        <v>0.68</v>
      </c>
      <c r="G42" s="12">
        <f t="shared" ref="G42:H42" si="2">1-0.05</f>
        <v>0.95</v>
      </c>
      <c r="H42" s="24">
        <f t="shared" si="2"/>
        <v>0.95</v>
      </c>
      <c r="I42" s="12">
        <f>1- 0.42</f>
        <v>0.58</v>
      </c>
      <c r="J42" s="24">
        <f>1-0.84</f>
        <v>0.16</v>
      </c>
      <c r="K42" s="12">
        <f>1-0.57</f>
        <v>0.43</v>
      </c>
      <c r="L42" s="12">
        <v>0.0</v>
      </c>
      <c r="M42" s="12">
        <v>1.0</v>
      </c>
      <c r="N42" s="12">
        <f>1-0.38</f>
        <v>0.62</v>
      </c>
      <c r="O42" s="12">
        <f>1-0.54</f>
        <v>0.46</v>
      </c>
      <c r="P42" s="12">
        <f>1-0.48</f>
        <v>0.52</v>
      </c>
      <c r="Q42" s="15"/>
      <c r="R42" s="3"/>
      <c r="S42" s="3"/>
      <c r="T42" s="3"/>
      <c r="U42" s="3"/>
      <c r="V42" s="3"/>
      <c r="W42" s="3"/>
      <c r="X42" s="3"/>
      <c r="Y42" s="3"/>
      <c r="Z42" s="3"/>
      <c r="AA42" s="3"/>
      <c r="AB42" s="3"/>
      <c r="AC42" s="3"/>
      <c r="AD42" s="3"/>
      <c r="AE42" s="3"/>
      <c r="AF42" s="3"/>
      <c r="AG42" s="3"/>
      <c r="AH42" s="3"/>
      <c r="AI42" s="3"/>
      <c r="AJ42" s="3"/>
    </row>
    <row r="43" ht="30.0" customHeight="1">
      <c r="A43" s="9" t="s">
        <v>223</v>
      </c>
      <c r="B43" s="32">
        <v>0.5</v>
      </c>
      <c r="C43" s="32">
        <f>1-0.666666666666667</f>
        <v>0.3333333333</v>
      </c>
      <c r="D43" s="32">
        <f>1-0.102533333333333</f>
        <v>0.8974666667</v>
      </c>
      <c r="E43" s="32">
        <f>1-0.315066666666667</f>
        <v>0.6849333333</v>
      </c>
      <c r="F43" s="64">
        <v>0.0</v>
      </c>
      <c r="G43" s="32">
        <f>1-0.148</f>
        <v>0.852</v>
      </c>
      <c r="H43" s="32">
        <f>1-0.4</f>
        <v>0.6</v>
      </c>
      <c r="I43" s="32">
        <f>1-0.8</f>
        <v>0.2</v>
      </c>
      <c r="J43" s="32">
        <f>1-0.296</f>
        <v>0.704</v>
      </c>
      <c r="K43" s="32">
        <f>1-0.592</f>
        <v>0.408</v>
      </c>
      <c r="L43" s="64">
        <f>1-0.333333333333333</f>
        <v>0.6666666667</v>
      </c>
      <c r="M43" s="32">
        <f>1-0.570666666666667</f>
        <v>0.4293333333</v>
      </c>
      <c r="N43" s="64">
        <v>1.0</v>
      </c>
      <c r="O43" s="64">
        <v>1.0</v>
      </c>
      <c r="P43" s="32">
        <f>1-0.266666666666667</f>
        <v>0.7333333333</v>
      </c>
      <c r="R43" s="3"/>
      <c r="S43" s="3"/>
      <c r="T43" s="3"/>
      <c r="U43" s="3"/>
      <c r="V43" s="3"/>
      <c r="W43" s="3"/>
      <c r="X43" s="3"/>
      <c r="Y43" s="3"/>
      <c r="Z43" s="3"/>
      <c r="AA43" s="3"/>
      <c r="AB43" s="3"/>
      <c r="AC43" s="3"/>
      <c r="AD43" s="3"/>
      <c r="AE43" s="3"/>
      <c r="AF43" s="3"/>
      <c r="AG43" s="3"/>
      <c r="AH43" s="3"/>
      <c r="AI43" s="3"/>
      <c r="AJ43" s="3"/>
    </row>
    <row r="44" ht="30.0" customHeight="1">
      <c r="A44" s="9" t="s">
        <v>241</v>
      </c>
      <c r="B44" s="22">
        <v>1.0</v>
      </c>
      <c r="C44" s="12">
        <v>1.0</v>
      </c>
      <c r="D44" s="24">
        <v>1.0</v>
      </c>
      <c r="E44" s="12">
        <v>0.22</v>
      </c>
      <c r="F44" s="24">
        <v>0.0</v>
      </c>
      <c r="G44" s="12">
        <v>0.75</v>
      </c>
      <c r="H44" s="24">
        <v>0.33</v>
      </c>
      <c r="I44" s="12">
        <v>0.5</v>
      </c>
      <c r="J44" s="24">
        <v>1.0</v>
      </c>
      <c r="K44" s="12">
        <v>0.7</v>
      </c>
      <c r="L44" s="12">
        <v>0.6</v>
      </c>
      <c r="M44" s="12">
        <v>0.5</v>
      </c>
      <c r="N44" s="12">
        <v>0.33</v>
      </c>
      <c r="O44" s="12">
        <v>0.4</v>
      </c>
      <c r="P44" s="12">
        <v>0.9</v>
      </c>
      <c r="Q44" s="3"/>
      <c r="R44" s="3"/>
      <c r="S44" s="3"/>
      <c r="T44" s="3"/>
      <c r="U44" s="3"/>
      <c r="V44" s="3"/>
      <c r="W44" s="3"/>
      <c r="X44" s="3"/>
      <c r="Y44" s="3"/>
      <c r="Z44" s="3"/>
      <c r="AA44" s="3"/>
      <c r="AB44" s="3"/>
      <c r="AC44" s="3"/>
      <c r="AD44" s="3"/>
      <c r="AE44" s="3"/>
      <c r="AF44" s="3"/>
      <c r="AG44" s="3"/>
      <c r="AH44" s="3"/>
      <c r="AI44" s="3"/>
      <c r="AJ44" s="3"/>
    </row>
    <row r="45" ht="30.0" customHeight="1">
      <c r="A45" s="9" t="s">
        <v>256</v>
      </c>
      <c r="B45" s="12">
        <v>1.0</v>
      </c>
      <c r="C45" s="12">
        <v>1.0</v>
      </c>
      <c r="D45" s="12">
        <v>1.0</v>
      </c>
      <c r="E45" s="12">
        <v>1.0</v>
      </c>
      <c r="F45" s="12">
        <v>1.0</v>
      </c>
      <c r="G45" s="12">
        <v>1.0</v>
      </c>
      <c r="H45" s="12">
        <v>1.0</v>
      </c>
      <c r="I45" s="12">
        <v>1.0</v>
      </c>
      <c r="J45" s="12">
        <v>1.0</v>
      </c>
      <c r="K45" s="12">
        <v>1.0</v>
      </c>
      <c r="L45" s="12">
        <v>1.0</v>
      </c>
      <c r="M45" s="12">
        <v>1.0</v>
      </c>
      <c r="N45" s="12">
        <v>1.0</v>
      </c>
      <c r="O45" s="12">
        <v>1.0</v>
      </c>
      <c r="P45" s="12">
        <v>1.0</v>
      </c>
      <c r="Q45" s="3"/>
      <c r="R45" s="3"/>
      <c r="S45" s="3"/>
      <c r="T45" s="3"/>
      <c r="U45" s="3"/>
      <c r="V45" s="3"/>
      <c r="W45" s="3"/>
      <c r="X45" s="3"/>
      <c r="Y45" s="3"/>
      <c r="Z45" s="3"/>
      <c r="AA45" s="3"/>
      <c r="AB45" s="3"/>
      <c r="AC45" s="3"/>
      <c r="AD45" s="3"/>
      <c r="AE45" s="3"/>
      <c r="AF45" s="3"/>
      <c r="AG45" s="3"/>
      <c r="AH45" s="3"/>
      <c r="AI45" s="3"/>
      <c r="AJ45" s="3"/>
    </row>
    <row r="46" ht="30.0" customHeight="1">
      <c r="A46" s="9" t="s">
        <v>259</v>
      </c>
      <c r="B46" s="12">
        <f>1-0.33</f>
        <v>0.67</v>
      </c>
      <c r="C46" s="12">
        <v>0.0</v>
      </c>
      <c r="D46" s="24">
        <v>1.0</v>
      </c>
      <c r="E46" s="12">
        <v>1.0</v>
      </c>
      <c r="F46" s="24">
        <f>1-0.33</f>
        <v>0.67</v>
      </c>
      <c r="G46" s="12">
        <v>0.5</v>
      </c>
      <c r="H46" s="24">
        <f t="shared" ref="H46:I46" si="3">1- 0.6</f>
        <v>0.4</v>
      </c>
      <c r="I46" s="12">
        <f t="shared" si="3"/>
        <v>0.4</v>
      </c>
      <c r="J46" s="12">
        <v>1.0</v>
      </c>
      <c r="K46" s="12">
        <f>1-0.25</f>
        <v>0.75</v>
      </c>
      <c r="L46" s="12">
        <f>1- 0.2</f>
        <v>0.8</v>
      </c>
      <c r="M46" s="12">
        <v>1.0</v>
      </c>
      <c r="N46" s="12">
        <v>1.0</v>
      </c>
      <c r="O46" s="12">
        <v>1.0</v>
      </c>
      <c r="P46" s="12">
        <v>1.0</v>
      </c>
      <c r="Q46" s="15"/>
      <c r="R46" s="3"/>
      <c r="S46" s="3"/>
      <c r="T46" s="3"/>
      <c r="U46" s="3"/>
      <c r="V46" s="3"/>
      <c r="W46" s="3"/>
      <c r="X46" s="3"/>
      <c r="Y46" s="3"/>
      <c r="Z46" s="3"/>
      <c r="AA46" s="3"/>
      <c r="AB46" s="3"/>
      <c r="AC46" s="3"/>
      <c r="AD46" s="3"/>
      <c r="AE46" s="3"/>
      <c r="AF46" s="3"/>
      <c r="AG46" s="3"/>
      <c r="AH46" s="3"/>
      <c r="AI46" s="3"/>
      <c r="AJ46" s="3"/>
    </row>
    <row r="47" ht="30.0" customHeight="1">
      <c r="A47" s="9" t="s">
        <v>277</v>
      </c>
      <c r="B47" s="12">
        <v>0.0</v>
      </c>
      <c r="C47" s="12">
        <v>0.0</v>
      </c>
      <c r="D47" s="12">
        <v>0.0</v>
      </c>
      <c r="E47" s="12">
        <v>1.0</v>
      </c>
      <c r="F47" s="12">
        <v>0.0</v>
      </c>
      <c r="G47" s="12">
        <v>1.0</v>
      </c>
      <c r="H47" s="12">
        <v>0.0</v>
      </c>
      <c r="I47" s="12">
        <v>0.0</v>
      </c>
      <c r="J47" s="12">
        <v>1.0</v>
      </c>
      <c r="K47" s="12">
        <v>1.0</v>
      </c>
      <c r="L47" s="12">
        <v>1.0</v>
      </c>
      <c r="M47" s="12">
        <v>0.0</v>
      </c>
      <c r="N47" s="12">
        <v>0.0</v>
      </c>
      <c r="O47" s="12">
        <v>1.0</v>
      </c>
      <c r="P47" s="12">
        <v>0.0</v>
      </c>
      <c r="Q47" s="3"/>
      <c r="R47" s="3"/>
      <c r="S47" s="3"/>
      <c r="T47" s="3"/>
      <c r="U47" s="3"/>
      <c r="V47" s="3"/>
      <c r="W47" s="3"/>
      <c r="X47" s="3"/>
      <c r="Y47" s="3"/>
      <c r="Z47" s="3"/>
      <c r="AA47" s="3"/>
      <c r="AB47" s="3"/>
      <c r="AC47" s="3"/>
      <c r="AD47" s="3"/>
      <c r="AE47" s="3"/>
      <c r="AF47" s="3"/>
      <c r="AG47" s="3"/>
      <c r="AH47" s="3"/>
      <c r="AI47" s="3"/>
      <c r="AJ47" s="3"/>
    </row>
    <row r="48" ht="30.0" customHeight="1">
      <c r="A48" s="9" t="s">
        <v>280</v>
      </c>
      <c r="B48" s="12">
        <v>1.0</v>
      </c>
      <c r="C48" s="12">
        <v>1.0</v>
      </c>
      <c r="D48" s="12">
        <v>1.0</v>
      </c>
      <c r="E48" s="12">
        <v>1.0</v>
      </c>
      <c r="F48" s="12">
        <v>1.0</v>
      </c>
      <c r="G48" s="12">
        <v>1.0</v>
      </c>
      <c r="H48" s="12">
        <v>1.0</v>
      </c>
      <c r="I48" s="12">
        <v>0.0</v>
      </c>
      <c r="J48" s="12">
        <v>1.0</v>
      </c>
      <c r="K48" s="12">
        <v>1.0</v>
      </c>
      <c r="L48" s="12">
        <v>1.0</v>
      </c>
      <c r="M48" s="12">
        <v>1.0</v>
      </c>
      <c r="N48" s="12">
        <v>1.0</v>
      </c>
      <c r="O48" s="12">
        <v>1.0</v>
      </c>
      <c r="P48" s="12">
        <v>0.0</v>
      </c>
      <c r="Q48" s="3"/>
      <c r="R48" s="3"/>
      <c r="S48" s="3"/>
      <c r="T48" s="3"/>
      <c r="U48" s="3"/>
      <c r="V48" s="3"/>
      <c r="W48" s="3"/>
      <c r="X48" s="3"/>
      <c r="Y48" s="3"/>
      <c r="Z48" s="3"/>
      <c r="AA48" s="3"/>
      <c r="AB48" s="3"/>
      <c r="AC48" s="3"/>
      <c r="AD48" s="3"/>
      <c r="AE48" s="3"/>
      <c r="AF48" s="3"/>
      <c r="AG48" s="3"/>
      <c r="AH48" s="3"/>
      <c r="AI48" s="3"/>
      <c r="AJ48" s="3"/>
    </row>
    <row r="49" ht="30.0" customHeight="1">
      <c r="A49" s="9" t="s">
        <v>283</v>
      </c>
      <c r="B49" s="12">
        <v>0.0</v>
      </c>
      <c r="C49" s="12">
        <v>0.0</v>
      </c>
      <c r="D49" s="12">
        <v>1.0</v>
      </c>
      <c r="E49" s="12">
        <v>0.0</v>
      </c>
      <c r="F49" s="12">
        <v>1.0</v>
      </c>
      <c r="G49" s="12">
        <v>1.0</v>
      </c>
      <c r="H49" s="12">
        <v>0.0</v>
      </c>
      <c r="I49" s="12">
        <v>0.0</v>
      </c>
      <c r="J49" s="12">
        <v>0.0</v>
      </c>
      <c r="K49" s="12">
        <v>0.0</v>
      </c>
      <c r="L49" s="12">
        <v>0.0</v>
      </c>
      <c r="M49" s="12">
        <v>1.0</v>
      </c>
      <c r="N49" s="12">
        <v>0.0</v>
      </c>
      <c r="O49" s="12">
        <v>1.0</v>
      </c>
      <c r="P49" s="12">
        <v>0.0</v>
      </c>
      <c r="Q49" s="3"/>
      <c r="R49" s="3"/>
      <c r="S49" s="3"/>
      <c r="T49" s="3"/>
      <c r="U49" s="3"/>
      <c r="V49" s="3"/>
      <c r="W49" s="3"/>
      <c r="X49" s="3"/>
      <c r="Y49" s="3"/>
      <c r="Z49" s="3"/>
      <c r="AA49" s="3"/>
      <c r="AB49" s="3"/>
      <c r="AC49" s="3"/>
      <c r="AD49" s="3"/>
      <c r="AE49" s="3"/>
      <c r="AF49" s="3"/>
      <c r="AG49" s="3"/>
      <c r="AH49" s="3"/>
      <c r="AI49" s="3"/>
      <c r="AJ49" s="3"/>
    </row>
    <row r="50" ht="30.0" customHeight="1">
      <c r="A50" s="62" t="s">
        <v>314</v>
      </c>
      <c r="B50" s="63">
        <f t="shared" ref="B50:P50" si="4">SUM(B39:B49)</f>
        <v>6.86</v>
      </c>
      <c r="C50" s="63">
        <f t="shared" si="4"/>
        <v>6.253333333</v>
      </c>
      <c r="D50" s="63">
        <f t="shared" si="4"/>
        <v>7.927466667</v>
      </c>
      <c r="E50" s="63">
        <f t="shared" si="4"/>
        <v>6.634933333</v>
      </c>
      <c r="F50" s="63">
        <f t="shared" si="4"/>
        <v>5.25</v>
      </c>
      <c r="G50" s="63">
        <f t="shared" si="4"/>
        <v>8.532</v>
      </c>
      <c r="H50" s="63">
        <f t="shared" si="4"/>
        <v>5.3</v>
      </c>
      <c r="I50" s="63">
        <f t="shared" si="4"/>
        <v>4.37</v>
      </c>
      <c r="J50" s="63">
        <f t="shared" si="4"/>
        <v>7.954</v>
      </c>
      <c r="K50" s="63">
        <f t="shared" si="4"/>
        <v>7.218</v>
      </c>
      <c r="L50" s="63">
        <f t="shared" si="4"/>
        <v>6.656666667</v>
      </c>
      <c r="M50" s="63">
        <f t="shared" si="4"/>
        <v>7.759333333</v>
      </c>
      <c r="N50" s="63">
        <f t="shared" si="4"/>
        <v>6.81</v>
      </c>
      <c r="O50" s="63">
        <f t="shared" si="4"/>
        <v>8.84</v>
      </c>
      <c r="P50" s="63">
        <f t="shared" si="4"/>
        <v>6.053333333</v>
      </c>
      <c r="Q50" s="3"/>
      <c r="R50" s="3"/>
      <c r="S50" s="3"/>
      <c r="T50" s="3"/>
      <c r="U50" s="3"/>
      <c r="V50" s="3"/>
      <c r="W50" s="3"/>
      <c r="X50" s="3"/>
      <c r="Y50" s="3"/>
      <c r="Z50" s="3"/>
      <c r="AA50" s="3"/>
      <c r="AB50" s="3"/>
      <c r="AC50" s="3"/>
      <c r="AD50" s="3"/>
      <c r="AE50" s="3"/>
      <c r="AF50" s="3"/>
      <c r="AG50" s="3"/>
      <c r="AH50" s="3"/>
      <c r="AI50" s="3"/>
      <c r="AJ50" s="3"/>
    </row>
    <row r="51" ht="30.0" customHeight="1">
      <c r="A51" s="33">
        <v>44199.0</v>
      </c>
      <c r="B51" s="22">
        <v>0.4</v>
      </c>
      <c r="C51" s="12">
        <v>0.92</v>
      </c>
      <c r="D51" s="22">
        <v>0.58</v>
      </c>
      <c r="E51" s="12">
        <v>0.37</v>
      </c>
      <c r="F51" s="22">
        <v>0.46</v>
      </c>
      <c r="G51" s="12">
        <v>0.0</v>
      </c>
      <c r="H51" s="22">
        <v>0.18</v>
      </c>
      <c r="I51" s="12">
        <v>0.95</v>
      </c>
      <c r="J51" s="22">
        <v>0.71</v>
      </c>
      <c r="K51" s="12">
        <v>0.86</v>
      </c>
      <c r="L51" s="12">
        <v>0.66</v>
      </c>
      <c r="M51" s="12">
        <v>0.7</v>
      </c>
      <c r="N51" s="12">
        <v>0.73</v>
      </c>
      <c r="O51" s="12">
        <v>0.79</v>
      </c>
      <c r="P51" s="12">
        <v>0.46</v>
      </c>
      <c r="Q51" s="3"/>
      <c r="R51" s="3"/>
      <c r="S51" s="3"/>
      <c r="T51" s="3"/>
      <c r="U51" s="3"/>
      <c r="V51" s="3"/>
      <c r="W51" s="3"/>
      <c r="X51" s="3"/>
      <c r="Y51" s="3"/>
      <c r="Z51" s="3"/>
      <c r="AA51" s="3"/>
      <c r="AB51" s="3"/>
      <c r="AC51" s="3"/>
      <c r="AD51" s="3"/>
      <c r="AE51" s="3"/>
      <c r="AF51" s="3"/>
      <c r="AG51" s="3"/>
      <c r="AH51" s="3"/>
      <c r="AI51" s="3"/>
      <c r="AJ51" s="3"/>
    </row>
    <row r="52" ht="30.0" customHeight="1">
      <c r="A52" s="33">
        <v>44230.0</v>
      </c>
      <c r="B52" s="22">
        <v>0.4</v>
      </c>
      <c r="C52" s="12">
        <v>0.44</v>
      </c>
      <c r="D52" s="22">
        <v>0.45</v>
      </c>
      <c r="E52" s="12">
        <v>0.41</v>
      </c>
      <c r="F52" s="22">
        <v>0.4</v>
      </c>
      <c r="G52" s="12">
        <v>0.36</v>
      </c>
      <c r="H52" s="22">
        <v>0.4</v>
      </c>
      <c r="I52" s="12">
        <v>0.42</v>
      </c>
      <c r="J52" s="22">
        <v>0.43</v>
      </c>
      <c r="K52" s="12">
        <v>0.44</v>
      </c>
      <c r="L52" s="12">
        <v>0.4</v>
      </c>
      <c r="M52" s="12">
        <v>0.43</v>
      </c>
      <c r="N52" s="12">
        <v>0.41</v>
      </c>
      <c r="O52" s="12">
        <v>0.39</v>
      </c>
      <c r="P52" s="12">
        <v>0.44</v>
      </c>
      <c r="Q52" s="3"/>
      <c r="R52" s="3"/>
      <c r="S52" s="3"/>
      <c r="T52" s="3"/>
      <c r="U52" s="3"/>
      <c r="V52" s="3"/>
      <c r="W52" s="3"/>
      <c r="X52" s="3"/>
      <c r="Y52" s="3"/>
      <c r="Z52" s="3"/>
      <c r="AA52" s="3"/>
      <c r="AB52" s="3"/>
      <c r="AC52" s="3"/>
      <c r="AD52" s="3"/>
      <c r="AE52" s="3"/>
      <c r="AF52" s="3"/>
      <c r="AG52" s="3"/>
      <c r="AH52" s="3"/>
      <c r="AI52" s="3"/>
      <c r="AJ52" s="3"/>
    </row>
    <row r="53" ht="30.0" customHeight="1">
      <c r="A53" s="33">
        <v>44258.0</v>
      </c>
      <c r="B53" s="22">
        <f>1-0.88</f>
        <v>0.12</v>
      </c>
      <c r="C53" s="12">
        <f>1-0.76</f>
        <v>0.24</v>
      </c>
      <c r="D53" s="24">
        <f>1-0.84</f>
        <v>0.16</v>
      </c>
      <c r="E53" s="12">
        <f>1-0.89</f>
        <v>0.11</v>
      </c>
      <c r="F53" s="24">
        <f>1-0.84</f>
        <v>0.16</v>
      </c>
      <c r="G53" s="12">
        <f>1-0.87</f>
        <v>0.13</v>
      </c>
      <c r="H53" s="24">
        <f>1-0.9</f>
        <v>0.1</v>
      </c>
      <c r="I53" s="12">
        <f>1-0.87</f>
        <v>0.13</v>
      </c>
      <c r="J53" s="24">
        <f>1-0.84</f>
        <v>0.16</v>
      </c>
      <c r="K53" s="12">
        <f>1-0.72</f>
        <v>0.28</v>
      </c>
      <c r="L53" s="12">
        <f>1-0.85</f>
        <v>0.15</v>
      </c>
      <c r="M53" s="12">
        <f>1-0.84</f>
        <v>0.16</v>
      </c>
      <c r="N53" s="12">
        <f>1-0.85</f>
        <v>0.15</v>
      </c>
      <c r="O53" s="12">
        <f>1-0.83</f>
        <v>0.17</v>
      </c>
      <c r="P53" s="12">
        <f>1-0.89</f>
        <v>0.11</v>
      </c>
      <c r="Q53" s="15"/>
      <c r="R53" s="3"/>
      <c r="S53" s="3"/>
      <c r="T53" s="3"/>
      <c r="U53" s="3"/>
      <c r="V53" s="3"/>
      <c r="W53" s="3"/>
      <c r="X53" s="3"/>
      <c r="Y53" s="3"/>
      <c r="Z53" s="3"/>
      <c r="AA53" s="3"/>
      <c r="AB53" s="3"/>
      <c r="AC53" s="3"/>
      <c r="AD53" s="3"/>
      <c r="AE53" s="3"/>
      <c r="AF53" s="3"/>
      <c r="AG53" s="3"/>
      <c r="AH53" s="3"/>
      <c r="AI53" s="3"/>
      <c r="AJ53" s="3"/>
    </row>
    <row r="54" ht="30.0" customHeight="1">
      <c r="A54" s="33">
        <v>44289.0</v>
      </c>
      <c r="B54" s="22">
        <f>1-0.78</f>
        <v>0.22</v>
      </c>
      <c r="C54" s="12">
        <f>1-0.73</f>
        <v>0.27</v>
      </c>
      <c r="D54" s="22">
        <f>1-0.45</f>
        <v>0.55</v>
      </c>
      <c r="E54" s="12">
        <f>1-0.61</f>
        <v>0.39</v>
      </c>
      <c r="F54" s="22">
        <f>1-0.65</f>
        <v>0.35</v>
      </c>
      <c r="G54" s="12">
        <f>1-0.76</f>
        <v>0.24</v>
      </c>
      <c r="H54" s="22">
        <f>1-0.66</f>
        <v>0.34</v>
      </c>
      <c r="I54" s="12">
        <f>1-0.57</f>
        <v>0.43</v>
      </c>
      <c r="J54" s="22">
        <f>1-0.72</f>
        <v>0.28</v>
      </c>
      <c r="K54" s="12">
        <f>1-0.71</f>
        <v>0.29</v>
      </c>
      <c r="L54" s="12">
        <f>1-0.61</f>
        <v>0.39</v>
      </c>
      <c r="M54" s="12">
        <f>1-0.69</f>
        <v>0.31</v>
      </c>
      <c r="N54" s="12">
        <f>1-0.62</f>
        <v>0.38</v>
      </c>
      <c r="O54" s="12">
        <f t="shared" ref="O54:P54" si="5">1-0.75</f>
        <v>0.25</v>
      </c>
      <c r="P54" s="12">
        <f t="shared" si="5"/>
        <v>0.25</v>
      </c>
      <c r="Q54" s="15"/>
      <c r="R54" s="3"/>
      <c r="S54" s="3"/>
      <c r="T54" s="3"/>
      <c r="U54" s="3"/>
      <c r="V54" s="3"/>
      <c r="W54" s="3"/>
      <c r="X54" s="3"/>
      <c r="Y54" s="3"/>
      <c r="Z54" s="3"/>
      <c r="AA54" s="3"/>
      <c r="AB54" s="3"/>
      <c r="AC54" s="3"/>
      <c r="AD54" s="3"/>
      <c r="AE54" s="3"/>
      <c r="AF54" s="3"/>
      <c r="AG54" s="3"/>
      <c r="AH54" s="3"/>
      <c r="AI54" s="3"/>
      <c r="AJ54" s="3"/>
    </row>
    <row r="55" ht="30.0" customHeight="1">
      <c r="A55" s="33">
        <v>44319.0</v>
      </c>
      <c r="B55" s="12">
        <v>0.38</v>
      </c>
      <c r="C55" s="12">
        <v>0.73</v>
      </c>
      <c r="D55" s="12">
        <v>0.63</v>
      </c>
      <c r="E55" s="12">
        <v>0.46</v>
      </c>
      <c r="F55" s="39">
        <v>0.5</v>
      </c>
      <c r="G55" s="12">
        <v>0.57</v>
      </c>
      <c r="H55" s="39">
        <v>0.49</v>
      </c>
      <c r="I55" s="39">
        <v>0.53</v>
      </c>
      <c r="J55" s="12">
        <v>0.51</v>
      </c>
      <c r="K55" s="12">
        <v>0.52</v>
      </c>
      <c r="L55" s="12">
        <v>0.48</v>
      </c>
      <c r="M55" s="12">
        <v>0.49</v>
      </c>
      <c r="N55" s="39">
        <v>0.44</v>
      </c>
      <c r="O55" s="39">
        <v>0.65</v>
      </c>
      <c r="P55" s="39">
        <v>0.57</v>
      </c>
      <c r="Q55" s="3"/>
      <c r="R55" s="3"/>
      <c r="S55" s="3"/>
      <c r="T55" s="3"/>
      <c r="U55" s="3"/>
      <c r="V55" s="3"/>
      <c r="W55" s="3"/>
      <c r="X55" s="3"/>
      <c r="Y55" s="3"/>
      <c r="Z55" s="3"/>
      <c r="AA55" s="3"/>
      <c r="AB55" s="3"/>
      <c r="AC55" s="3"/>
      <c r="AD55" s="3"/>
      <c r="AE55" s="3"/>
      <c r="AF55" s="3"/>
      <c r="AG55" s="3"/>
      <c r="AH55" s="3"/>
      <c r="AI55" s="3"/>
      <c r="AJ55" s="3"/>
    </row>
    <row r="56" ht="30.0" customHeight="1">
      <c r="A56" s="33">
        <v>44350.0</v>
      </c>
      <c r="B56" s="12">
        <v>0.95</v>
      </c>
      <c r="C56" s="12">
        <v>0.49</v>
      </c>
      <c r="D56" s="12">
        <v>0.97</v>
      </c>
      <c r="E56" s="12">
        <v>0.97</v>
      </c>
      <c r="F56" s="12">
        <v>0.83</v>
      </c>
      <c r="G56" s="12">
        <v>0.59</v>
      </c>
      <c r="H56" s="12">
        <v>0.96</v>
      </c>
      <c r="I56" s="12">
        <v>0.91</v>
      </c>
      <c r="J56" s="12">
        <v>0.98</v>
      </c>
      <c r="K56" s="12">
        <v>0.97</v>
      </c>
      <c r="L56" s="12">
        <v>0.95</v>
      </c>
      <c r="M56" s="12">
        <v>0.97</v>
      </c>
      <c r="N56" s="12">
        <v>0.97</v>
      </c>
      <c r="O56" s="12">
        <v>0.96</v>
      </c>
      <c r="P56" s="12">
        <v>0.93</v>
      </c>
      <c r="Q56" s="3"/>
      <c r="R56" s="3"/>
      <c r="S56" s="3"/>
      <c r="T56" s="3"/>
      <c r="U56" s="3"/>
      <c r="V56" s="3"/>
      <c r="W56" s="3"/>
      <c r="X56" s="3"/>
      <c r="Y56" s="3"/>
      <c r="Z56" s="3"/>
      <c r="AA56" s="3"/>
      <c r="AB56" s="3"/>
      <c r="AC56" s="3"/>
      <c r="AD56" s="3"/>
      <c r="AE56" s="3"/>
      <c r="AF56" s="3"/>
      <c r="AG56" s="3"/>
      <c r="AH56" s="3"/>
      <c r="AI56" s="3"/>
      <c r="AJ56" s="3"/>
    </row>
    <row r="57" ht="30.0" customHeight="1">
      <c r="A57" s="33">
        <v>44380.0</v>
      </c>
      <c r="B57" s="12">
        <v>0.49</v>
      </c>
      <c r="C57" s="12">
        <v>0.95</v>
      </c>
      <c r="D57" s="12">
        <v>0.46</v>
      </c>
      <c r="E57" s="12">
        <v>0.53</v>
      </c>
      <c r="F57" s="12">
        <v>0.49</v>
      </c>
      <c r="G57" s="12">
        <v>0.49</v>
      </c>
      <c r="H57" s="12">
        <v>0.44</v>
      </c>
      <c r="I57" s="12">
        <v>0.52</v>
      </c>
      <c r="J57" s="12">
        <v>0.59</v>
      </c>
      <c r="K57" s="12">
        <v>0.47</v>
      </c>
      <c r="L57" s="12">
        <v>0.53</v>
      </c>
      <c r="M57" s="12">
        <v>0.61</v>
      </c>
      <c r="N57" s="12">
        <v>0.44</v>
      </c>
      <c r="O57" s="12">
        <v>0.46</v>
      </c>
      <c r="P57" s="12">
        <v>0.42</v>
      </c>
      <c r="Q57" s="3"/>
      <c r="R57" s="3"/>
      <c r="S57" s="3"/>
      <c r="T57" s="3"/>
      <c r="U57" s="3"/>
      <c r="V57" s="3"/>
      <c r="W57" s="3"/>
      <c r="X57" s="3"/>
      <c r="Y57" s="3"/>
      <c r="Z57" s="3"/>
      <c r="AA57" s="3"/>
      <c r="AB57" s="3"/>
      <c r="AC57" s="3"/>
      <c r="AD57" s="3"/>
      <c r="AE57" s="3"/>
      <c r="AF57" s="3"/>
      <c r="AG57" s="3"/>
      <c r="AH57" s="3"/>
      <c r="AI57" s="3"/>
      <c r="AJ57" s="3"/>
    </row>
    <row r="58" ht="30.0" customHeight="1">
      <c r="A58" s="33">
        <v>44411.0</v>
      </c>
      <c r="B58" s="22">
        <v>0.49</v>
      </c>
      <c r="C58" s="12">
        <v>0.56</v>
      </c>
      <c r="D58" s="24">
        <v>0.5</v>
      </c>
      <c r="E58" s="24">
        <v>0.49</v>
      </c>
      <c r="F58" s="22">
        <v>0.52</v>
      </c>
      <c r="G58" s="24">
        <v>0.52</v>
      </c>
      <c r="H58" s="22">
        <v>0.66</v>
      </c>
      <c r="I58" s="12">
        <v>0.47</v>
      </c>
      <c r="J58" s="24">
        <v>0.73</v>
      </c>
      <c r="K58" s="24">
        <v>0.59</v>
      </c>
      <c r="L58" s="24">
        <v>0.42</v>
      </c>
      <c r="M58" s="24">
        <v>0.38</v>
      </c>
      <c r="N58" s="24">
        <v>0.56</v>
      </c>
      <c r="O58" s="12">
        <v>0.5</v>
      </c>
      <c r="P58" s="12">
        <v>0.49</v>
      </c>
      <c r="Q58" s="3"/>
      <c r="R58" s="3"/>
      <c r="S58" s="3"/>
      <c r="T58" s="3"/>
      <c r="U58" s="3"/>
      <c r="V58" s="3"/>
      <c r="W58" s="3"/>
      <c r="X58" s="3"/>
      <c r="Y58" s="3"/>
      <c r="Z58" s="3"/>
      <c r="AA58" s="3"/>
      <c r="AB58" s="3"/>
      <c r="AC58" s="3"/>
      <c r="AD58" s="3"/>
      <c r="AE58" s="3"/>
      <c r="AF58" s="3"/>
      <c r="AG58" s="3"/>
      <c r="AH58" s="3"/>
      <c r="AI58" s="3"/>
      <c r="AJ58" s="3"/>
    </row>
    <row r="59" ht="26.25" customHeight="1">
      <c r="A59" s="62" t="s">
        <v>314</v>
      </c>
      <c r="B59" s="65">
        <f t="shared" ref="B59:P59" si="6">SUM(B51:B58)</f>
        <v>3.45</v>
      </c>
      <c r="C59" s="66">
        <f t="shared" si="6"/>
        <v>4.6</v>
      </c>
      <c r="D59" s="65">
        <f t="shared" si="6"/>
        <v>4.3</v>
      </c>
      <c r="E59" s="66">
        <f t="shared" si="6"/>
        <v>3.73</v>
      </c>
      <c r="F59" s="65">
        <f t="shared" si="6"/>
        <v>3.71</v>
      </c>
      <c r="G59" s="66">
        <f t="shared" si="6"/>
        <v>2.9</v>
      </c>
      <c r="H59" s="65">
        <f t="shared" si="6"/>
        <v>3.57</v>
      </c>
      <c r="I59" s="66">
        <f t="shared" si="6"/>
        <v>4.36</v>
      </c>
      <c r="J59" s="65">
        <f t="shared" si="6"/>
        <v>4.39</v>
      </c>
      <c r="K59" s="66">
        <f t="shared" si="6"/>
        <v>4.42</v>
      </c>
      <c r="L59" s="66">
        <f t="shared" si="6"/>
        <v>3.98</v>
      </c>
      <c r="M59" s="66">
        <f t="shared" si="6"/>
        <v>4.05</v>
      </c>
      <c r="N59" s="66">
        <f t="shared" si="6"/>
        <v>4.08</v>
      </c>
      <c r="O59" s="66">
        <f t="shared" si="6"/>
        <v>4.17</v>
      </c>
      <c r="P59" s="66">
        <f t="shared" si="6"/>
        <v>3.67</v>
      </c>
      <c r="Q59" s="3"/>
      <c r="R59" s="3"/>
      <c r="S59" s="3"/>
      <c r="T59" s="3"/>
      <c r="U59" s="3"/>
      <c r="V59" s="3"/>
      <c r="W59" s="3"/>
      <c r="X59" s="3"/>
      <c r="Y59" s="3"/>
      <c r="Z59" s="3"/>
      <c r="AA59" s="3"/>
      <c r="AB59" s="3"/>
      <c r="AC59" s="3"/>
      <c r="AD59" s="3"/>
      <c r="AE59" s="3"/>
      <c r="AF59" s="3"/>
      <c r="AG59" s="3"/>
      <c r="AH59" s="3"/>
      <c r="AI59" s="3"/>
      <c r="AJ59" s="3"/>
    </row>
    <row r="60">
      <c r="A60" s="3"/>
      <c r="B60" s="45"/>
      <c r="C60" s="45"/>
      <c r="D60" s="45"/>
      <c r="E60" s="45"/>
      <c r="F60" s="45"/>
      <c r="G60" s="45"/>
      <c r="H60" s="45"/>
      <c r="I60" s="45"/>
      <c r="J60" s="45"/>
      <c r="K60" s="45"/>
      <c r="L60" s="45"/>
      <c r="M60" s="45"/>
      <c r="N60" s="51"/>
      <c r="O60" s="51"/>
      <c r="P60" s="51"/>
      <c r="Q60" s="3"/>
      <c r="R60" s="3"/>
      <c r="S60" s="3"/>
      <c r="T60" s="3"/>
      <c r="U60" s="3"/>
      <c r="V60" s="3"/>
      <c r="W60" s="3"/>
      <c r="X60" s="3"/>
      <c r="Y60" s="3"/>
      <c r="Z60" s="3"/>
      <c r="AA60" s="3"/>
      <c r="AB60" s="3"/>
      <c r="AC60" s="3"/>
      <c r="AD60" s="3"/>
      <c r="AE60" s="3"/>
      <c r="AF60" s="3"/>
      <c r="AG60" s="3"/>
      <c r="AH60" s="3"/>
      <c r="AI60" s="3"/>
      <c r="AJ60" s="3"/>
    </row>
    <row r="61">
      <c r="A61" s="3"/>
      <c r="B61" s="45"/>
      <c r="C61" s="45"/>
      <c r="D61" s="45"/>
      <c r="E61" s="45"/>
      <c r="F61" s="45"/>
      <c r="G61" s="45"/>
      <c r="H61" s="45"/>
      <c r="I61" s="45"/>
      <c r="J61" s="45"/>
      <c r="K61" s="45"/>
      <c r="L61" s="45"/>
      <c r="M61" s="45"/>
      <c r="N61" s="51"/>
      <c r="O61" s="51"/>
      <c r="P61" s="51"/>
      <c r="Q61" s="3"/>
      <c r="R61" s="3"/>
      <c r="S61" s="3"/>
      <c r="T61" s="3"/>
      <c r="U61" s="3"/>
      <c r="V61" s="3"/>
      <c r="W61" s="3"/>
      <c r="X61" s="3"/>
      <c r="Y61" s="3"/>
      <c r="Z61" s="3"/>
      <c r="AA61" s="3"/>
      <c r="AB61" s="3"/>
      <c r="AC61" s="3"/>
      <c r="AD61" s="3"/>
      <c r="AE61" s="3"/>
      <c r="AF61" s="3"/>
      <c r="AG61" s="3"/>
      <c r="AH61" s="3"/>
      <c r="AI61" s="3"/>
      <c r="AJ61" s="3"/>
    </row>
    <row r="62">
      <c r="A62" s="3"/>
      <c r="B62" s="45"/>
      <c r="C62" s="45"/>
      <c r="D62" s="45"/>
      <c r="E62" s="45"/>
      <c r="F62" s="45"/>
      <c r="G62" s="45"/>
      <c r="H62" s="45"/>
      <c r="I62" s="45"/>
      <c r="J62" s="45"/>
      <c r="K62" s="45"/>
      <c r="L62" s="45"/>
      <c r="M62" s="45"/>
      <c r="N62" s="51"/>
      <c r="O62" s="51"/>
      <c r="P62" s="51"/>
      <c r="Q62" s="3"/>
      <c r="R62" s="3"/>
      <c r="S62" s="3"/>
      <c r="T62" s="3"/>
      <c r="U62" s="3"/>
      <c r="V62" s="3"/>
      <c r="W62" s="3"/>
      <c r="X62" s="3"/>
      <c r="Y62" s="3"/>
      <c r="Z62" s="3"/>
      <c r="AA62" s="3"/>
      <c r="AB62" s="3"/>
      <c r="AC62" s="3"/>
      <c r="AD62" s="3"/>
      <c r="AE62" s="3"/>
      <c r="AF62" s="3"/>
      <c r="AG62" s="3"/>
      <c r="AH62" s="3"/>
      <c r="AI62" s="3"/>
      <c r="AJ62" s="3"/>
    </row>
    <row r="63">
      <c r="A63" s="3"/>
      <c r="B63" s="45"/>
      <c r="C63" s="45"/>
      <c r="D63" s="45"/>
      <c r="E63" s="45"/>
      <c r="F63" s="45"/>
      <c r="G63" s="45"/>
      <c r="H63" s="45"/>
      <c r="I63" s="45"/>
      <c r="J63" s="45"/>
      <c r="K63" s="45"/>
      <c r="L63" s="45"/>
      <c r="M63" s="45"/>
      <c r="N63" s="51"/>
      <c r="O63" s="51"/>
      <c r="P63" s="51"/>
      <c r="Q63" s="3"/>
      <c r="R63" s="3"/>
      <c r="S63" s="3"/>
      <c r="T63" s="3"/>
      <c r="U63" s="3"/>
      <c r="V63" s="3"/>
      <c r="W63" s="3"/>
      <c r="X63" s="3"/>
      <c r="Y63" s="3"/>
      <c r="Z63" s="3"/>
      <c r="AA63" s="3"/>
      <c r="AB63" s="3"/>
      <c r="AC63" s="3"/>
      <c r="AD63" s="3"/>
      <c r="AE63" s="3"/>
      <c r="AF63" s="3"/>
      <c r="AG63" s="3"/>
      <c r="AH63" s="3"/>
      <c r="AI63" s="3"/>
      <c r="AJ63" s="3"/>
    </row>
    <row r="64">
      <c r="A64" s="3"/>
      <c r="B64" s="45"/>
      <c r="C64" s="45"/>
      <c r="D64" s="45"/>
      <c r="E64" s="45"/>
      <c r="F64" s="45"/>
      <c r="G64" s="45"/>
      <c r="H64" s="45"/>
      <c r="I64" s="45"/>
      <c r="J64" s="45"/>
      <c r="K64" s="45"/>
      <c r="L64" s="45"/>
      <c r="M64" s="45"/>
      <c r="N64" s="51"/>
      <c r="O64" s="51"/>
      <c r="P64" s="51"/>
      <c r="Q64" s="3"/>
      <c r="R64" s="3"/>
      <c r="S64" s="3"/>
      <c r="T64" s="3"/>
      <c r="U64" s="3"/>
      <c r="V64" s="3"/>
      <c r="W64" s="3"/>
      <c r="X64" s="3"/>
      <c r="Y64" s="3"/>
      <c r="Z64" s="3"/>
      <c r="AA64" s="3"/>
      <c r="AB64" s="3"/>
      <c r="AC64" s="3"/>
      <c r="AD64" s="3"/>
      <c r="AE64" s="3"/>
      <c r="AF64" s="3"/>
      <c r="AG64" s="3"/>
      <c r="AH64" s="3"/>
      <c r="AI64" s="3"/>
      <c r="AJ64" s="3"/>
    </row>
    <row r="65">
      <c r="A65" s="3"/>
      <c r="B65" s="45"/>
      <c r="C65" s="45"/>
      <c r="D65" s="45"/>
      <c r="E65" s="45"/>
      <c r="F65" s="45"/>
      <c r="G65" s="45"/>
      <c r="H65" s="45"/>
      <c r="I65" s="45"/>
      <c r="J65" s="45"/>
      <c r="K65" s="45"/>
      <c r="L65" s="45"/>
      <c r="M65" s="45"/>
      <c r="N65" s="51"/>
      <c r="O65" s="51"/>
      <c r="P65" s="51"/>
      <c r="Q65" s="3"/>
      <c r="R65" s="3"/>
      <c r="S65" s="3"/>
      <c r="T65" s="3"/>
      <c r="U65" s="3"/>
      <c r="V65" s="3"/>
      <c r="W65" s="3"/>
      <c r="X65" s="3"/>
      <c r="Y65" s="3"/>
      <c r="Z65" s="3"/>
      <c r="AA65" s="3"/>
      <c r="AB65" s="3"/>
      <c r="AC65" s="3"/>
      <c r="AD65" s="3"/>
      <c r="AE65" s="3"/>
      <c r="AF65" s="3"/>
      <c r="AG65" s="3"/>
      <c r="AH65" s="3"/>
      <c r="AI65" s="3"/>
      <c r="AJ65" s="3"/>
    </row>
    <row r="66">
      <c r="A66" s="3"/>
      <c r="B66" s="52"/>
      <c r="C66" s="45"/>
      <c r="D66" s="45"/>
      <c r="E66" s="45"/>
      <c r="F66" s="45"/>
      <c r="G66" s="45"/>
      <c r="H66" s="45"/>
      <c r="I66" s="45"/>
      <c r="J66" s="45"/>
      <c r="K66" s="45"/>
      <c r="L66" s="45"/>
      <c r="M66" s="45"/>
      <c r="N66" s="51"/>
      <c r="O66" s="51"/>
      <c r="P66" s="51"/>
      <c r="Q66" s="3"/>
      <c r="R66" s="3"/>
      <c r="S66" s="3"/>
      <c r="T66" s="3"/>
      <c r="U66" s="3"/>
      <c r="V66" s="3"/>
      <c r="W66" s="3"/>
      <c r="X66" s="3"/>
      <c r="Y66" s="3"/>
      <c r="Z66" s="3"/>
      <c r="AA66" s="3"/>
      <c r="AB66" s="3"/>
      <c r="AC66" s="3"/>
      <c r="AD66" s="3"/>
      <c r="AE66" s="3"/>
      <c r="AF66" s="3"/>
      <c r="AG66" s="3"/>
      <c r="AH66" s="3"/>
      <c r="AI66" s="3"/>
      <c r="AJ66" s="3"/>
    </row>
    <row r="67">
      <c r="A67" s="3"/>
      <c r="B67" s="45"/>
      <c r="C67" s="45"/>
      <c r="D67" s="45"/>
      <c r="E67" s="45"/>
      <c r="F67" s="45"/>
      <c r="G67" s="45"/>
      <c r="H67" s="45"/>
      <c r="I67" s="45"/>
      <c r="J67" s="45"/>
      <c r="K67" s="45"/>
      <c r="L67" s="45"/>
      <c r="M67" s="45"/>
      <c r="N67" s="51"/>
      <c r="O67" s="51"/>
      <c r="P67" s="51"/>
      <c r="Q67" s="3"/>
      <c r="R67" s="3"/>
      <c r="S67" s="3"/>
      <c r="T67" s="3"/>
      <c r="U67" s="3"/>
      <c r="V67" s="3"/>
      <c r="W67" s="3"/>
      <c r="X67" s="3"/>
      <c r="Y67" s="3"/>
      <c r="Z67" s="3"/>
      <c r="AA67" s="3"/>
      <c r="AB67" s="3"/>
      <c r="AC67" s="3"/>
      <c r="AD67" s="3"/>
      <c r="AE67" s="3"/>
      <c r="AF67" s="3"/>
      <c r="AG67" s="3"/>
      <c r="AH67" s="3"/>
      <c r="AI67" s="3"/>
      <c r="AJ67" s="3"/>
    </row>
    <row r="68">
      <c r="A68" s="3"/>
      <c r="B68" s="45"/>
      <c r="C68" s="45"/>
      <c r="D68" s="45"/>
      <c r="E68" s="45"/>
      <c r="F68" s="45"/>
      <c r="G68" s="45"/>
      <c r="H68" s="45"/>
      <c r="I68" s="45"/>
      <c r="J68" s="45"/>
      <c r="K68" s="45"/>
      <c r="L68" s="45"/>
      <c r="M68" s="45"/>
      <c r="N68" s="51"/>
      <c r="O68" s="51"/>
      <c r="P68" s="51"/>
      <c r="Q68" s="3"/>
      <c r="R68" s="3"/>
      <c r="S68" s="3"/>
      <c r="T68" s="3"/>
      <c r="U68" s="3"/>
      <c r="V68" s="3"/>
      <c r="W68" s="3"/>
      <c r="X68" s="3"/>
      <c r="Y68" s="3"/>
      <c r="Z68" s="3"/>
      <c r="AA68" s="3"/>
      <c r="AB68" s="3"/>
      <c r="AC68" s="3"/>
      <c r="AD68" s="3"/>
      <c r="AE68" s="3"/>
      <c r="AF68" s="3"/>
      <c r="AG68" s="3"/>
      <c r="AH68" s="3"/>
      <c r="AI68" s="3"/>
      <c r="AJ68" s="3"/>
    </row>
    <row r="69">
      <c r="A69" s="3"/>
      <c r="B69" s="45"/>
      <c r="C69" s="45"/>
      <c r="D69" s="45"/>
      <c r="E69" s="45"/>
      <c r="F69" s="45"/>
      <c r="G69" s="45"/>
      <c r="H69" s="45"/>
      <c r="I69" s="45"/>
      <c r="J69" s="45"/>
      <c r="K69" s="45"/>
      <c r="L69" s="45"/>
      <c r="M69" s="45"/>
      <c r="N69" s="51"/>
      <c r="O69" s="51"/>
      <c r="P69" s="51"/>
      <c r="Q69" s="3"/>
      <c r="R69" s="3"/>
      <c r="S69" s="3"/>
      <c r="T69" s="3"/>
      <c r="U69" s="3"/>
      <c r="V69" s="3"/>
      <c r="W69" s="3"/>
      <c r="X69" s="3"/>
      <c r="Y69" s="3"/>
      <c r="Z69" s="3"/>
      <c r="AA69" s="3"/>
      <c r="AB69" s="3"/>
      <c r="AC69" s="3"/>
      <c r="AD69" s="3"/>
      <c r="AE69" s="3"/>
      <c r="AF69" s="3"/>
      <c r="AG69" s="3"/>
      <c r="AH69" s="3"/>
      <c r="AI69" s="3"/>
      <c r="AJ69" s="3"/>
    </row>
    <row r="70">
      <c r="A70" s="3"/>
      <c r="B70" s="45"/>
      <c r="C70" s="45"/>
      <c r="D70" s="45"/>
      <c r="E70" s="45"/>
      <c r="F70" s="45"/>
      <c r="G70" s="45"/>
      <c r="H70" s="45"/>
      <c r="I70" s="45"/>
      <c r="J70" s="45"/>
      <c r="K70" s="45"/>
      <c r="L70" s="45"/>
      <c r="M70" s="45"/>
      <c r="N70" s="51"/>
      <c r="O70" s="51"/>
      <c r="P70" s="51"/>
      <c r="Q70" s="3"/>
      <c r="R70" s="3"/>
      <c r="S70" s="3"/>
      <c r="T70" s="3"/>
      <c r="U70" s="3"/>
      <c r="V70" s="3"/>
      <c r="W70" s="3"/>
      <c r="X70" s="3"/>
      <c r="Y70" s="3"/>
      <c r="Z70" s="3"/>
      <c r="AA70" s="3"/>
      <c r="AB70" s="3"/>
      <c r="AC70" s="3"/>
      <c r="AD70" s="3"/>
      <c r="AE70" s="3"/>
      <c r="AF70" s="3"/>
      <c r="AG70" s="3"/>
      <c r="AH70" s="3"/>
      <c r="AI70" s="3"/>
      <c r="AJ70" s="3"/>
    </row>
    <row r="71">
      <c r="A71" s="3"/>
      <c r="B71" s="45"/>
      <c r="C71" s="45"/>
      <c r="D71" s="45"/>
      <c r="E71" s="45"/>
      <c r="F71" s="45"/>
      <c r="G71" s="45"/>
      <c r="H71" s="45"/>
      <c r="I71" s="45"/>
      <c r="J71" s="45"/>
      <c r="K71" s="45"/>
      <c r="L71" s="45"/>
      <c r="M71" s="45"/>
      <c r="N71" s="51"/>
      <c r="O71" s="51"/>
      <c r="P71" s="51"/>
      <c r="Q71" s="3"/>
      <c r="R71" s="3"/>
      <c r="S71" s="3"/>
      <c r="T71" s="3"/>
      <c r="U71" s="3"/>
      <c r="V71" s="3"/>
      <c r="W71" s="3"/>
      <c r="X71" s="3"/>
      <c r="Y71" s="3"/>
      <c r="Z71" s="3"/>
      <c r="AA71" s="3"/>
      <c r="AB71" s="3"/>
      <c r="AC71" s="3"/>
      <c r="AD71" s="3"/>
      <c r="AE71" s="3"/>
      <c r="AF71" s="3"/>
      <c r="AG71" s="3"/>
      <c r="AH71" s="3"/>
      <c r="AI71" s="3"/>
      <c r="AJ71" s="3"/>
    </row>
    <row r="72">
      <c r="A72" s="3"/>
      <c r="B72" s="45"/>
      <c r="C72" s="45"/>
      <c r="D72" s="45"/>
      <c r="E72" s="45"/>
      <c r="F72" s="45"/>
      <c r="G72" s="45"/>
      <c r="H72" s="45"/>
      <c r="I72" s="45"/>
      <c r="J72" s="45"/>
      <c r="K72" s="45"/>
      <c r="L72" s="45"/>
      <c r="M72" s="45"/>
      <c r="N72" s="51"/>
      <c r="O72" s="51"/>
      <c r="P72" s="51"/>
      <c r="Q72" s="3"/>
      <c r="R72" s="3"/>
      <c r="S72" s="3"/>
      <c r="T72" s="3"/>
      <c r="U72" s="3"/>
      <c r="V72" s="3"/>
      <c r="W72" s="3"/>
      <c r="X72" s="3"/>
      <c r="Y72" s="3"/>
      <c r="Z72" s="3"/>
      <c r="AA72" s="3"/>
      <c r="AB72" s="3"/>
      <c r="AC72" s="3"/>
      <c r="AD72" s="3"/>
      <c r="AE72" s="3"/>
      <c r="AF72" s="3"/>
      <c r="AG72" s="3"/>
      <c r="AH72" s="3"/>
      <c r="AI72" s="3"/>
      <c r="AJ72" s="3"/>
    </row>
    <row r="73">
      <c r="A73" s="3"/>
      <c r="B73" s="45"/>
      <c r="C73" s="45"/>
      <c r="D73" s="45"/>
      <c r="E73" s="45"/>
      <c r="F73" s="45"/>
      <c r="G73" s="45"/>
      <c r="H73" s="45"/>
      <c r="I73" s="45"/>
      <c r="J73" s="45"/>
      <c r="K73" s="45"/>
      <c r="L73" s="45"/>
      <c r="M73" s="45"/>
      <c r="N73" s="51"/>
      <c r="O73" s="51"/>
      <c r="P73" s="51"/>
      <c r="Q73" s="3"/>
      <c r="R73" s="3"/>
      <c r="S73" s="3"/>
      <c r="T73" s="3"/>
      <c r="U73" s="3"/>
      <c r="V73" s="3"/>
      <c r="W73" s="3"/>
      <c r="X73" s="3"/>
      <c r="Y73" s="3"/>
      <c r="Z73" s="3"/>
      <c r="AA73" s="3"/>
      <c r="AB73" s="3"/>
      <c r="AC73" s="3"/>
      <c r="AD73" s="3"/>
      <c r="AE73" s="3"/>
      <c r="AF73" s="3"/>
      <c r="AG73" s="3"/>
      <c r="AH73" s="3"/>
      <c r="AI73" s="3"/>
      <c r="AJ73" s="3"/>
    </row>
    <row r="74">
      <c r="A74" s="3"/>
      <c r="B74" s="45"/>
      <c r="C74" s="45"/>
      <c r="D74" s="45"/>
      <c r="E74" s="45"/>
      <c r="F74" s="45"/>
      <c r="G74" s="45"/>
      <c r="H74" s="45"/>
      <c r="I74" s="45"/>
      <c r="J74" s="45"/>
      <c r="K74" s="45"/>
      <c r="L74" s="45"/>
      <c r="M74" s="45"/>
      <c r="N74" s="51"/>
      <c r="O74" s="51"/>
      <c r="P74" s="51"/>
      <c r="Q74" s="3"/>
      <c r="R74" s="3"/>
      <c r="S74" s="3"/>
      <c r="T74" s="3"/>
      <c r="U74" s="3"/>
      <c r="V74" s="3"/>
      <c r="W74" s="3"/>
      <c r="X74" s="3"/>
      <c r="Y74" s="3"/>
      <c r="Z74" s="3"/>
      <c r="AA74" s="3"/>
      <c r="AB74" s="3"/>
      <c r="AC74" s="3"/>
      <c r="AD74" s="3"/>
      <c r="AE74" s="3"/>
      <c r="AF74" s="3"/>
      <c r="AG74" s="3"/>
      <c r="AH74" s="3"/>
      <c r="AI74" s="3"/>
      <c r="AJ74" s="3"/>
    </row>
    <row r="75">
      <c r="A75" s="3"/>
      <c r="B75" s="45"/>
      <c r="C75" s="45"/>
      <c r="D75" s="45"/>
      <c r="E75" s="45"/>
      <c r="F75" s="45"/>
      <c r="G75" s="45"/>
      <c r="H75" s="45"/>
      <c r="I75" s="45"/>
      <c r="J75" s="45"/>
      <c r="K75" s="45"/>
      <c r="L75" s="45"/>
      <c r="M75" s="45"/>
      <c r="N75" s="51"/>
      <c r="O75" s="51"/>
      <c r="P75" s="51"/>
      <c r="Q75" s="3"/>
      <c r="R75" s="3"/>
      <c r="S75" s="3"/>
      <c r="T75" s="3"/>
      <c r="U75" s="3"/>
      <c r="V75" s="3"/>
      <c r="W75" s="3"/>
      <c r="X75" s="3"/>
      <c r="Y75" s="3"/>
      <c r="Z75" s="3"/>
      <c r="AA75" s="3"/>
      <c r="AB75" s="3"/>
      <c r="AC75" s="3"/>
      <c r="AD75" s="3"/>
      <c r="AE75" s="3"/>
      <c r="AF75" s="3"/>
      <c r="AG75" s="3"/>
      <c r="AH75" s="3"/>
      <c r="AI75" s="3"/>
      <c r="AJ75" s="3"/>
    </row>
    <row r="76">
      <c r="A76" s="3"/>
      <c r="B76" s="45"/>
      <c r="C76" s="45"/>
      <c r="D76" s="45"/>
      <c r="E76" s="45"/>
      <c r="F76" s="45"/>
      <c r="G76" s="45"/>
      <c r="H76" s="45"/>
      <c r="I76" s="45"/>
      <c r="J76" s="45"/>
      <c r="K76" s="45"/>
      <c r="L76" s="45"/>
      <c r="M76" s="45"/>
      <c r="N76" s="51"/>
      <c r="O76" s="51"/>
      <c r="P76" s="51"/>
      <c r="Q76" s="3"/>
      <c r="R76" s="3"/>
      <c r="S76" s="3"/>
      <c r="T76" s="3"/>
      <c r="U76" s="3"/>
      <c r="V76" s="3"/>
      <c r="W76" s="3"/>
      <c r="X76" s="3"/>
      <c r="Y76" s="3"/>
      <c r="Z76" s="3"/>
      <c r="AA76" s="3"/>
      <c r="AB76" s="3"/>
      <c r="AC76" s="3"/>
      <c r="AD76" s="3"/>
      <c r="AE76" s="3"/>
      <c r="AF76" s="3"/>
      <c r="AG76" s="3"/>
      <c r="AH76" s="3"/>
      <c r="AI76" s="3"/>
      <c r="AJ76" s="3"/>
    </row>
    <row r="77">
      <c r="A77" s="3"/>
      <c r="B77" s="45"/>
      <c r="C77" s="45"/>
      <c r="D77" s="45"/>
      <c r="E77" s="45"/>
      <c r="F77" s="45"/>
      <c r="G77" s="45"/>
      <c r="H77" s="45"/>
      <c r="I77" s="45"/>
      <c r="J77" s="45"/>
      <c r="K77" s="45"/>
      <c r="L77" s="45"/>
      <c r="M77" s="45"/>
      <c r="N77" s="51"/>
      <c r="O77" s="51"/>
      <c r="P77" s="51"/>
      <c r="Q77" s="3"/>
      <c r="R77" s="3"/>
      <c r="S77" s="3"/>
      <c r="T77" s="3"/>
      <c r="U77" s="3"/>
      <c r="V77" s="3"/>
      <c r="W77" s="3"/>
      <c r="X77" s="3"/>
      <c r="Y77" s="3"/>
      <c r="Z77" s="3"/>
      <c r="AA77" s="3"/>
      <c r="AB77" s="3"/>
      <c r="AC77" s="3"/>
      <c r="AD77" s="3"/>
      <c r="AE77" s="3"/>
      <c r="AF77" s="3"/>
      <c r="AG77" s="3"/>
      <c r="AH77" s="3"/>
      <c r="AI77" s="3"/>
      <c r="AJ77" s="3"/>
    </row>
    <row r="78">
      <c r="A78" s="3"/>
      <c r="B78" s="45"/>
      <c r="C78" s="45"/>
      <c r="D78" s="45"/>
      <c r="E78" s="45"/>
      <c r="F78" s="45"/>
      <c r="G78" s="45"/>
      <c r="H78" s="45"/>
      <c r="I78" s="45"/>
      <c r="J78" s="45"/>
      <c r="K78" s="45"/>
      <c r="L78" s="45"/>
      <c r="M78" s="45"/>
      <c r="N78" s="51"/>
      <c r="O78" s="51"/>
      <c r="P78" s="51"/>
      <c r="Q78" s="3"/>
      <c r="R78" s="3"/>
      <c r="S78" s="3"/>
      <c r="T78" s="3"/>
      <c r="U78" s="3"/>
      <c r="V78" s="3"/>
      <c r="W78" s="3"/>
      <c r="X78" s="3"/>
      <c r="Y78" s="3"/>
      <c r="Z78" s="3"/>
      <c r="AA78" s="3"/>
      <c r="AB78" s="3"/>
      <c r="AC78" s="3"/>
      <c r="AD78" s="3"/>
      <c r="AE78" s="3"/>
      <c r="AF78" s="3"/>
      <c r="AG78" s="3"/>
      <c r="AH78" s="3"/>
      <c r="AI78" s="3"/>
      <c r="AJ78" s="3"/>
    </row>
    <row r="79">
      <c r="A79" s="3"/>
      <c r="B79" s="45"/>
      <c r="C79" s="45"/>
      <c r="D79" s="45"/>
      <c r="E79" s="45"/>
      <c r="F79" s="45"/>
      <c r="G79" s="45"/>
      <c r="H79" s="45"/>
      <c r="I79" s="45"/>
      <c r="J79" s="45"/>
      <c r="K79" s="45"/>
      <c r="L79" s="45"/>
      <c r="M79" s="45"/>
      <c r="N79" s="51"/>
      <c r="O79" s="51"/>
      <c r="P79" s="51"/>
      <c r="Q79" s="3"/>
      <c r="R79" s="3"/>
      <c r="S79" s="3"/>
      <c r="T79" s="3"/>
      <c r="U79" s="3"/>
      <c r="V79" s="3"/>
      <c r="W79" s="3"/>
      <c r="X79" s="3"/>
      <c r="Y79" s="3"/>
      <c r="Z79" s="3"/>
      <c r="AA79" s="3"/>
      <c r="AB79" s="3"/>
      <c r="AC79" s="3"/>
      <c r="AD79" s="3"/>
      <c r="AE79" s="3"/>
      <c r="AF79" s="3"/>
      <c r="AG79" s="3"/>
      <c r="AH79" s="3"/>
      <c r="AI79" s="3"/>
      <c r="AJ79" s="3"/>
    </row>
    <row r="80">
      <c r="A80" s="3"/>
      <c r="B80" s="45"/>
      <c r="C80" s="45"/>
      <c r="D80" s="45"/>
      <c r="E80" s="45"/>
      <c r="F80" s="45"/>
      <c r="G80" s="45"/>
      <c r="H80" s="45"/>
      <c r="I80" s="45"/>
      <c r="J80" s="45"/>
      <c r="K80" s="45"/>
      <c r="L80" s="45"/>
      <c r="M80" s="45"/>
      <c r="N80" s="51"/>
      <c r="O80" s="51"/>
      <c r="P80" s="51"/>
      <c r="Q80" s="3"/>
      <c r="R80" s="3"/>
      <c r="S80" s="3"/>
      <c r="T80" s="3"/>
      <c r="U80" s="3"/>
      <c r="V80" s="3"/>
      <c r="W80" s="3"/>
      <c r="X80" s="3"/>
      <c r="Y80" s="3"/>
      <c r="Z80" s="3"/>
      <c r="AA80" s="3"/>
      <c r="AB80" s="3"/>
      <c r="AC80" s="3"/>
      <c r="AD80" s="3"/>
      <c r="AE80" s="3"/>
      <c r="AF80" s="3"/>
      <c r="AG80" s="3"/>
      <c r="AH80" s="3"/>
      <c r="AI80" s="3"/>
      <c r="AJ80" s="3"/>
    </row>
    <row r="81">
      <c r="A81" s="3"/>
      <c r="B81" s="45"/>
      <c r="C81" s="45"/>
      <c r="D81" s="45"/>
      <c r="E81" s="45"/>
      <c r="F81" s="45"/>
      <c r="G81" s="45"/>
      <c r="H81" s="45"/>
      <c r="I81" s="45"/>
      <c r="J81" s="45"/>
      <c r="K81" s="45"/>
      <c r="L81" s="45"/>
      <c r="M81" s="45"/>
      <c r="N81" s="51"/>
      <c r="O81" s="51"/>
      <c r="P81" s="51"/>
      <c r="Q81" s="3"/>
      <c r="R81" s="3"/>
      <c r="S81" s="3"/>
      <c r="T81" s="3"/>
      <c r="U81" s="3"/>
      <c r="V81" s="3"/>
      <c r="W81" s="3"/>
      <c r="X81" s="3"/>
      <c r="Y81" s="3"/>
      <c r="Z81" s="3"/>
      <c r="AA81" s="3"/>
      <c r="AB81" s="3"/>
      <c r="AC81" s="3"/>
      <c r="AD81" s="3"/>
      <c r="AE81" s="3"/>
      <c r="AF81" s="3"/>
      <c r="AG81" s="3"/>
      <c r="AH81" s="3"/>
      <c r="AI81" s="3"/>
      <c r="AJ81" s="3"/>
    </row>
    <row r="82">
      <c r="A82" s="3"/>
      <c r="B82" s="45"/>
      <c r="C82" s="45"/>
      <c r="D82" s="45"/>
      <c r="E82" s="45"/>
      <c r="F82" s="45"/>
      <c r="G82" s="45"/>
      <c r="H82" s="45"/>
      <c r="I82" s="45"/>
      <c r="J82" s="45"/>
      <c r="K82" s="45"/>
      <c r="L82" s="45"/>
      <c r="M82" s="45"/>
      <c r="N82" s="51"/>
      <c r="O82" s="51"/>
      <c r="P82" s="51"/>
      <c r="Q82" s="3"/>
      <c r="R82" s="3"/>
      <c r="S82" s="3"/>
      <c r="T82" s="3"/>
      <c r="U82" s="3"/>
      <c r="V82" s="3"/>
      <c r="W82" s="3"/>
      <c r="X82" s="3"/>
      <c r="Y82" s="3"/>
      <c r="Z82" s="3"/>
      <c r="AA82" s="3"/>
      <c r="AB82" s="3"/>
      <c r="AC82" s="3"/>
      <c r="AD82" s="3"/>
      <c r="AE82" s="3"/>
      <c r="AF82" s="3"/>
      <c r="AG82" s="3"/>
      <c r="AH82" s="3"/>
      <c r="AI82" s="3"/>
      <c r="AJ82" s="3"/>
    </row>
    <row r="83">
      <c r="A83" s="3"/>
      <c r="B83" s="45"/>
      <c r="C83" s="45"/>
      <c r="D83" s="45"/>
      <c r="E83" s="45"/>
      <c r="F83" s="45"/>
      <c r="G83" s="45"/>
      <c r="H83" s="45"/>
      <c r="I83" s="45"/>
      <c r="J83" s="45"/>
      <c r="K83" s="45"/>
      <c r="L83" s="45"/>
      <c r="M83" s="45"/>
      <c r="N83" s="51"/>
      <c r="O83" s="51"/>
      <c r="P83" s="51"/>
      <c r="Q83" s="3"/>
      <c r="R83" s="3"/>
      <c r="S83" s="3"/>
      <c r="T83" s="3"/>
      <c r="U83" s="3"/>
      <c r="V83" s="3"/>
      <c r="W83" s="3"/>
      <c r="X83" s="3"/>
      <c r="Y83" s="3"/>
      <c r="Z83" s="3"/>
      <c r="AA83" s="3"/>
      <c r="AB83" s="3"/>
      <c r="AC83" s="3"/>
      <c r="AD83" s="3"/>
      <c r="AE83" s="3"/>
      <c r="AF83" s="3"/>
      <c r="AG83" s="3"/>
      <c r="AH83" s="3"/>
      <c r="AI83" s="3"/>
      <c r="AJ83" s="3"/>
    </row>
    <row r="84">
      <c r="A84" s="3"/>
      <c r="B84" s="45"/>
      <c r="C84" s="45"/>
      <c r="D84" s="45"/>
      <c r="E84" s="45"/>
      <c r="F84" s="45"/>
      <c r="G84" s="45"/>
      <c r="H84" s="45"/>
      <c r="I84" s="45"/>
      <c r="J84" s="45"/>
      <c r="K84" s="45"/>
      <c r="L84" s="45"/>
      <c r="M84" s="45"/>
      <c r="N84" s="51"/>
      <c r="O84" s="51"/>
      <c r="P84" s="51"/>
      <c r="Q84" s="3"/>
      <c r="R84" s="3"/>
      <c r="S84" s="3"/>
      <c r="T84" s="3"/>
      <c r="U84" s="3"/>
      <c r="V84" s="3"/>
      <c r="W84" s="3"/>
      <c r="X84" s="3"/>
      <c r="Y84" s="3"/>
      <c r="Z84" s="3"/>
      <c r="AA84" s="3"/>
      <c r="AB84" s="3"/>
      <c r="AC84" s="3"/>
      <c r="AD84" s="3"/>
      <c r="AE84" s="3"/>
      <c r="AF84" s="3"/>
      <c r="AG84" s="3"/>
      <c r="AH84" s="3"/>
      <c r="AI84" s="3"/>
      <c r="AJ84" s="3"/>
    </row>
    <row r="85">
      <c r="A85" s="3"/>
      <c r="B85" s="45"/>
      <c r="C85" s="45"/>
      <c r="D85" s="45"/>
      <c r="E85" s="45"/>
      <c r="F85" s="45"/>
      <c r="G85" s="45"/>
      <c r="H85" s="45"/>
      <c r="I85" s="45"/>
      <c r="J85" s="45"/>
      <c r="K85" s="45"/>
      <c r="L85" s="45"/>
      <c r="M85" s="45"/>
      <c r="N85" s="51"/>
      <c r="O85" s="51"/>
      <c r="P85" s="51"/>
      <c r="Q85" s="3"/>
      <c r="R85" s="3"/>
      <c r="S85" s="3"/>
      <c r="T85" s="3"/>
      <c r="U85" s="3"/>
      <c r="V85" s="3"/>
      <c r="W85" s="3"/>
      <c r="X85" s="3"/>
      <c r="Y85" s="3"/>
      <c r="Z85" s="3"/>
      <c r="AA85" s="3"/>
      <c r="AB85" s="3"/>
      <c r="AC85" s="3"/>
      <c r="AD85" s="3"/>
      <c r="AE85" s="3"/>
      <c r="AF85" s="3"/>
      <c r="AG85" s="3"/>
      <c r="AH85" s="3"/>
      <c r="AI85" s="3"/>
      <c r="AJ85" s="3"/>
    </row>
    <row r="86">
      <c r="A86" s="3"/>
      <c r="B86" s="45"/>
      <c r="C86" s="45"/>
      <c r="D86" s="45"/>
      <c r="E86" s="45"/>
      <c r="F86" s="45"/>
      <c r="G86" s="45"/>
      <c r="H86" s="45"/>
      <c r="I86" s="45"/>
      <c r="J86" s="45"/>
      <c r="K86" s="45"/>
      <c r="L86" s="45"/>
      <c r="M86" s="45"/>
      <c r="N86" s="51"/>
      <c r="O86" s="51"/>
      <c r="P86" s="51"/>
      <c r="Q86" s="3"/>
      <c r="R86" s="3"/>
      <c r="S86" s="3"/>
      <c r="T86" s="3"/>
      <c r="U86" s="3"/>
      <c r="V86" s="3"/>
      <c r="W86" s="3"/>
      <c r="X86" s="3"/>
      <c r="Y86" s="3"/>
      <c r="Z86" s="3"/>
      <c r="AA86" s="3"/>
      <c r="AB86" s="3"/>
      <c r="AC86" s="3"/>
      <c r="AD86" s="3"/>
      <c r="AE86" s="3"/>
      <c r="AF86" s="3"/>
      <c r="AG86" s="3"/>
      <c r="AH86" s="3"/>
      <c r="AI86" s="3"/>
      <c r="AJ86" s="3"/>
    </row>
    <row r="87">
      <c r="A87" s="3"/>
      <c r="B87" s="45"/>
      <c r="C87" s="45"/>
      <c r="D87" s="45"/>
      <c r="E87" s="45"/>
      <c r="F87" s="45"/>
      <c r="G87" s="45"/>
      <c r="H87" s="45"/>
      <c r="I87" s="45"/>
      <c r="J87" s="45"/>
      <c r="K87" s="45"/>
      <c r="L87" s="45"/>
      <c r="M87" s="45"/>
      <c r="N87" s="51"/>
      <c r="O87" s="51"/>
      <c r="P87" s="51"/>
      <c r="Q87" s="3"/>
      <c r="R87" s="3"/>
      <c r="S87" s="3"/>
      <c r="T87" s="3"/>
      <c r="U87" s="3"/>
      <c r="V87" s="3"/>
      <c r="W87" s="3"/>
      <c r="X87" s="3"/>
      <c r="Y87" s="3"/>
      <c r="Z87" s="3"/>
      <c r="AA87" s="3"/>
      <c r="AB87" s="3"/>
      <c r="AC87" s="3"/>
      <c r="AD87" s="3"/>
      <c r="AE87" s="3"/>
      <c r="AF87" s="3"/>
      <c r="AG87" s="3"/>
      <c r="AH87" s="3"/>
      <c r="AI87" s="3"/>
      <c r="AJ87" s="3"/>
    </row>
    <row r="88">
      <c r="A88" s="3"/>
      <c r="B88" s="45"/>
      <c r="C88" s="45"/>
      <c r="D88" s="45"/>
      <c r="E88" s="45"/>
      <c r="F88" s="45"/>
      <c r="G88" s="45"/>
      <c r="H88" s="45"/>
      <c r="I88" s="45"/>
      <c r="J88" s="45"/>
      <c r="K88" s="45"/>
      <c r="L88" s="45"/>
      <c r="M88" s="45"/>
      <c r="N88" s="51"/>
      <c r="O88" s="51"/>
      <c r="P88" s="51"/>
      <c r="Q88" s="3"/>
      <c r="R88" s="3"/>
      <c r="S88" s="3"/>
      <c r="T88" s="3"/>
      <c r="U88" s="3"/>
      <c r="V88" s="3"/>
      <c r="W88" s="3"/>
      <c r="X88" s="3"/>
      <c r="Y88" s="3"/>
      <c r="Z88" s="3"/>
      <c r="AA88" s="3"/>
      <c r="AB88" s="3"/>
      <c r="AC88" s="3"/>
      <c r="AD88" s="3"/>
      <c r="AE88" s="3"/>
      <c r="AF88" s="3"/>
      <c r="AG88" s="3"/>
      <c r="AH88" s="3"/>
      <c r="AI88" s="3"/>
      <c r="AJ88" s="3"/>
    </row>
    <row r="89">
      <c r="A89" s="3"/>
      <c r="B89" s="45"/>
      <c r="C89" s="45"/>
      <c r="D89" s="45"/>
      <c r="E89" s="45"/>
      <c r="F89" s="45"/>
      <c r="G89" s="45"/>
      <c r="H89" s="45"/>
      <c r="I89" s="45"/>
      <c r="J89" s="45"/>
      <c r="K89" s="45"/>
      <c r="L89" s="45"/>
      <c r="M89" s="45"/>
      <c r="N89" s="51"/>
      <c r="O89" s="51"/>
      <c r="P89" s="51"/>
      <c r="Q89" s="3"/>
      <c r="R89" s="3"/>
      <c r="S89" s="3"/>
      <c r="T89" s="3"/>
      <c r="U89" s="3"/>
      <c r="V89" s="3"/>
      <c r="W89" s="3"/>
      <c r="X89" s="3"/>
      <c r="Y89" s="3"/>
      <c r="Z89" s="3"/>
      <c r="AA89" s="3"/>
      <c r="AB89" s="3"/>
      <c r="AC89" s="3"/>
      <c r="AD89" s="3"/>
      <c r="AE89" s="3"/>
      <c r="AF89" s="3"/>
      <c r="AG89" s="3"/>
      <c r="AH89" s="3"/>
      <c r="AI89" s="3"/>
      <c r="AJ89" s="3"/>
    </row>
    <row r="90">
      <c r="A90" s="3"/>
      <c r="B90" s="45"/>
      <c r="C90" s="45"/>
      <c r="D90" s="45"/>
      <c r="E90" s="45"/>
      <c r="F90" s="45"/>
      <c r="G90" s="45"/>
      <c r="H90" s="45"/>
      <c r="I90" s="45"/>
      <c r="J90" s="45"/>
      <c r="K90" s="45"/>
      <c r="L90" s="45"/>
      <c r="M90" s="45"/>
      <c r="N90" s="51"/>
      <c r="O90" s="51"/>
      <c r="P90" s="51"/>
      <c r="Q90" s="3"/>
      <c r="R90" s="3"/>
      <c r="S90" s="3"/>
      <c r="T90" s="3"/>
      <c r="U90" s="3"/>
      <c r="V90" s="3"/>
      <c r="W90" s="3"/>
      <c r="X90" s="3"/>
      <c r="Y90" s="3"/>
      <c r="Z90" s="3"/>
      <c r="AA90" s="3"/>
      <c r="AB90" s="3"/>
      <c r="AC90" s="3"/>
      <c r="AD90" s="3"/>
      <c r="AE90" s="3"/>
      <c r="AF90" s="3"/>
      <c r="AG90" s="3"/>
      <c r="AH90" s="3"/>
      <c r="AI90" s="3"/>
      <c r="AJ90" s="3"/>
    </row>
    <row r="91">
      <c r="A91" s="3"/>
      <c r="B91" s="45"/>
      <c r="C91" s="45"/>
      <c r="D91" s="45"/>
      <c r="E91" s="45"/>
      <c r="F91" s="45"/>
      <c r="G91" s="45"/>
      <c r="H91" s="45"/>
      <c r="I91" s="45"/>
      <c r="J91" s="45"/>
      <c r="K91" s="45"/>
      <c r="L91" s="45"/>
      <c r="M91" s="45"/>
      <c r="N91" s="51"/>
      <c r="O91" s="51"/>
      <c r="P91" s="51"/>
      <c r="Q91" s="3"/>
      <c r="R91" s="3"/>
      <c r="S91" s="3"/>
      <c r="T91" s="3"/>
      <c r="U91" s="3"/>
      <c r="V91" s="3"/>
      <c r="W91" s="3"/>
      <c r="X91" s="3"/>
      <c r="Y91" s="3"/>
      <c r="Z91" s="3"/>
      <c r="AA91" s="3"/>
      <c r="AB91" s="3"/>
      <c r="AC91" s="3"/>
      <c r="AD91" s="3"/>
      <c r="AE91" s="3"/>
      <c r="AF91" s="3"/>
      <c r="AG91" s="3"/>
      <c r="AH91" s="3"/>
      <c r="AI91" s="3"/>
      <c r="AJ91" s="3"/>
    </row>
    <row r="92">
      <c r="A92" s="3"/>
      <c r="B92" s="45"/>
      <c r="C92" s="45"/>
      <c r="D92" s="45"/>
      <c r="E92" s="45"/>
      <c r="F92" s="45"/>
      <c r="G92" s="45"/>
      <c r="H92" s="45"/>
      <c r="I92" s="45"/>
      <c r="J92" s="45"/>
      <c r="K92" s="45"/>
      <c r="L92" s="45"/>
      <c r="M92" s="45"/>
      <c r="N92" s="51"/>
      <c r="O92" s="51"/>
      <c r="P92" s="51"/>
      <c r="Q92" s="3"/>
      <c r="R92" s="3"/>
      <c r="S92" s="3"/>
      <c r="T92" s="3"/>
      <c r="U92" s="3"/>
      <c r="V92" s="3"/>
      <c r="W92" s="3"/>
      <c r="X92" s="3"/>
      <c r="Y92" s="3"/>
      <c r="Z92" s="3"/>
      <c r="AA92" s="3"/>
      <c r="AB92" s="3"/>
      <c r="AC92" s="3"/>
      <c r="AD92" s="3"/>
      <c r="AE92" s="3"/>
      <c r="AF92" s="3"/>
      <c r="AG92" s="3"/>
      <c r="AH92" s="3"/>
      <c r="AI92" s="3"/>
      <c r="AJ92" s="3"/>
    </row>
    <row r="93">
      <c r="A93" s="3"/>
      <c r="B93" s="45"/>
      <c r="C93" s="45"/>
      <c r="D93" s="45"/>
      <c r="E93" s="45"/>
      <c r="F93" s="45"/>
      <c r="G93" s="45"/>
      <c r="H93" s="45"/>
      <c r="I93" s="45"/>
      <c r="J93" s="45"/>
      <c r="K93" s="45"/>
      <c r="L93" s="45"/>
      <c r="M93" s="45"/>
      <c r="N93" s="51"/>
      <c r="O93" s="51"/>
      <c r="P93" s="51"/>
      <c r="Q93" s="3"/>
      <c r="R93" s="3"/>
      <c r="S93" s="3"/>
      <c r="T93" s="3"/>
      <c r="U93" s="3"/>
      <c r="V93" s="3"/>
      <c r="W93" s="3"/>
      <c r="X93" s="3"/>
      <c r="Y93" s="3"/>
      <c r="Z93" s="3"/>
      <c r="AA93" s="3"/>
      <c r="AB93" s="3"/>
      <c r="AC93" s="3"/>
      <c r="AD93" s="3"/>
      <c r="AE93" s="3"/>
      <c r="AF93" s="3"/>
      <c r="AG93" s="3"/>
      <c r="AH93" s="3"/>
      <c r="AI93" s="3"/>
      <c r="AJ93" s="3"/>
    </row>
    <row r="94">
      <c r="A94" s="3"/>
      <c r="B94" s="45"/>
      <c r="C94" s="45"/>
      <c r="D94" s="45"/>
      <c r="E94" s="45"/>
      <c r="F94" s="45"/>
      <c r="G94" s="45"/>
      <c r="H94" s="45"/>
      <c r="I94" s="45"/>
      <c r="J94" s="45"/>
      <c r="K94" s="45"/>
      <c r="L94" s="45"/>
      <c r="M94" s="45"/>
      <c r="N94" s="51"/>
      <c r="O94" s="51"/>
      <c r="P94" s="51"/>
      <c r="Q94" s="3"/>
      <c r="R94" s="3"/>
      <c r="S94" s="3"/>
      <c r="T94" s="3"/>
      <c r="U94" s="3"/>
      <c r="V94" s="3"/>
      <c r="W94" s="3"/>
      <c r="X94" s="3"/>
      <c r="Y94" s="3"/>
      <c r="Z94" s="3"/>
      <c r="AA94" s="3"/>
      <c r="AB94" s="3"/>
      <c r="AC94" s="3"/>
      <c r="AD94" s="3"/>
      <c r="AE94" s="3"/>
      <c r="AF94" s="3"/>
      <c r="AG94" s="3"/>
      <c r="AH94" s="3"/>
      <c r="AI94" s="3"/>
      <c r="AJ94" s="3"/>
    </row>
    <row r="95">
      <c r="A95" s="3"/>
      <c r="B95" s="45"/>
      <c r="C95" s="45"/>
      <c r="D95" s="45"/>
      <c r="E95" s="45"/>
      <c r="F95" s="45"/>
      <c r="G95" s="45"/>
      <c r="H95" s="45"/>
      <c r="I95" s="45"/>
      <c r="J95" s="45"/>
      <c r="K95" s="45"/>
      <c r="L95" s="45"/>
      <c r="M95" s="45"/>
      <c r="N95" s="51"/>
      <c r="O95" s="51"/>
      <c r="P95" s="51"/>
      <c r="Q95" s="3"/>
      <c r="R95" s="3"/>
      <c r="S95" s="3"/>
      <c r="T95" s="3"/>
      <c r="U95" s="3"/>
      <c r="V95" s="3"/>
      <c r="W95" s="3"/>
      <c r="X95" s="3"/>
      <c r="Y95" s="3"/>
      <c r="Z95" s="3"/>
      <c r="AA95" s="3"/>
      <c r="AB95" s="3"/>
      <c r="AC95" s="3"/>
      <c r="AD95" s="3"/>
      <c r="AE95" s="3"/>
      <c r="AF95" s="3"/>
      <c r="AG95" s="3"/>
      <c r="AH95" s="3"/>
      <c r="AI95" s="3"/>
      <c r="AJ95" s="3"/>
    </row>
    <row r="96">
      <c r="A96" s="3"/>
      <c r="B96" s="45"/>
      <c r="C96" s="45"/>
      <c r="D96" s="45"/>
      <c r="E96" s="45"/>
      <c r="F96" s="45"/>
      <c r="G96" s="45"/>
      <c r="H96" s="45"/>
      <c r="I96" s="45"/>
      <c r="J96" s="45"/>
      <c r="K96" s="45"/>
      <c r="L96" s="45"/>
      <c r="M96" s="45"/>
      <c r="N96" s="51"/>
      <c r="O96" s="51"/>
      <c r="P96" s="51"/>
      <c r="Q96" s="3"/>
      <c r="R96" s="3"/>
      <c r="S96" s="3"/>
      <c r="T96" s="3"/>
      <c r="U96" s="3"/>
      <c r="V96" s="3"/>
      <c r="W96" s="3"/>
      <c r="X96" s="3"/>
      <c r="Y96" s="3"/>
      <c r="Z96" s="3"/>
      <c r="AA96" s="3"/>
      <c r="AB96" s="3"/>
      <c r="AC96" s="3"/>
      <c r="AD96" s="3"/>
      <c r="AE96" s="3"/>
      <c r="AF96" s="3"/>
      <c r="AG96" s="3"/>
      <c r="AH96" s="3"/>
      <c r="AI96" s="3"/>
      <c r="AJ96" s="3"/>
    </row>
    <row r="97">
      <c r="A97" s="3"/>
      <c r="B97" s="45"/>
      <c r="C97" s="45"/>
      <c r="D97" s="45"/>
      <c r="E97" s="45"/>
      <c r="F97" s="45"/>
      <c r="G97" s="45"/>
      <c r="H97" s="45"/>
      <c r="I97" s="45"/>
      <c r="J97" s="45"/>
      <c r="K97" s="45"/>
      <c r="L97" s="45"/>
      <c r="M97" s="45"/>
      <c r="N97" s="51"/>
      <c r="O97" s="51"/>
      <c r="P97" s="51"/>
      <c r="Q97" s="3"/>
      <c r="R97" s="3"/>
      <c r="S97" s="3"/>
      <c r="T97" s="3"/>
      <c r="U97" s="3"/>
      <c r="V97" s="3"/>
      <c r="W97" s="3"/>
      <c r="X97" s="3"/>
      <c r="Y97" s="3"/>
      <c r="Z97" s="3"/>
      <c r="AA97" s="3"/>
      <c r="AB97" s="3"/>
      <c r="AC97" s="3"/>
      <c r="AD97" s="3"/>
      <c r="AE97" s="3"/>
      <c r="AF97" s="3"/>
      <c r="AG97" s="3"/>
      <c r="AH97" s="3"/>
      <c r="AI97" s="3"/>
      <c r="AJ97" s="3"/>
    </row>
    <row r="98">
      <c r="A98" s="3"/>
      <c r="B98" s="45"/>
      <c r="C98" s="45"/>
      <c r="D98" s="45"/>
      <c r="E98" s="45"/>
      <c r="F98" s="45"/>
      <c r="G98" s="45"/>
      <c r="H98" s="45"/>
      <c r="I98" s="45"/>
      <c r="J98" s="45"/>
      <c r="K98" s="45"/>
      <c r="L98" s="45"/>
      <c r="M98" s="45"/>
      <c r="N98" s="51"/>
      <c r="O98" s="51"/>
      <c r="P98" s="51"/>
      <c r="Q98" s="3"/>
      <c r="R98" s="3"/>
      <c r="S98" s="3"/>
      <c r="T98" s="3"/>
      <c r="U98" s="3"/>
      <c r="V98" s="3"/>
      <c r="W98" s="3"/>
      <c r="X98" s="3"/>
      <c r="Y98" s="3"/>
      <c r="Z98" s="3"/>
      <c r="AA98" s="3"/>
      <c r="AB98" s="3"/>
      <c r="AC98" s="3"/>
      <c r="AD98" s="3"/>
      <c r="AE98" s="3"/>
      <c r="AF98" s="3"/>
      <c r="AG98" s="3"/>
      <c r="AH98" s="3"/>
      <c r="AI98" s="3"/>
      <c r="AJ98" s="3"/>
    </row>
    <row r="99">
      <c r="A99" s="3"/>
      <c r="B99" s="45"/>
      <c r="C99" s="45"/>
      <c r="D99" s="45"/>
      <c r="E99" s="45"/>
      <c r="F99" s="45"/>
      <c r="G99" s="45"/>
      <c r="H99" s="45"/>
      <c r="I99" s="45"/>
      <c r="J99" s="45"/>
      <c r="K99" s="45"/>
      <c r="L99" s="45"/>
      <c r="M99" s="45"/>
      <c r="N99" s="51"/>
      <c r="O99" s="51"/>
      <c r="P99" s="51"/>
      <c r="Q99" s="3"/>
      <c r="R99" s="3"/>
      <c r="S99" s="3"/>
      <c r="T99" s="3"/>
      <c r="U99" s="3"/>
      <c r="V99" s="3"/>
      <c r="W99" s="3"/>
      <c r="X99" s="3"/>
      <c r="Y99" s="3"/>
      <c r="Z99" s="3"/>
      <c r="AA99" s="3"/>
      <c r="AB99" s="3"/>
      <c r="AC99" s="3"/>
      <c r="AD99" s="3"/>
      <c r="AE99" s="3"/>
      <c r="AF99" s="3"/>
      <c r="AG99" s="3"/>
      <c r="AH99" s="3"/>
      <c r="AI99" s="3"/>
      <c r="AJ99" s="3"/>
    </row>
    <row r="100">
      <c r="A100" s="3"/>
      <c r="B100" s="45"/>
      <c r="C100" s="45"/>
      <c r="D100" s="45"/>
      <c r="E100" s="45"/>
      <c r="F100" s="45"/>
      <c r="G100" s="45"/>
      <c r="H100" s="45"/>
      <c r="I100" s="45"/>
      <c r="J100" s="45"/>
      <c r="K100" s="45"/>
      <c r="L100" s="45"/>
      <c r="M100" s="45"/>
      <c r="N100" s="51"/>
      <c r="O100" s="51"/>
      <c r="P100" s="51"/>
      <c r="Q100" s="3"/>
      <c r="R100" s="3"/>
      <c r="S100" s="3"/>
      <c r="T100" s="3"/>
      <c r="U100" s="3"/>
      <c r="V100" s="3"/>
      <c r="W100" s="3"/>
      <c r="X100" s="3"/>
      <c r="Y100" s="3"/>
      <c r="Z100" s="3"/>
      <c r="AA100" s="3"/>
      <c r="AB100" s="3"/>
      <c r="AC100" s="3"/>
      <c r="AD100" s="3"/>
      <c r="AE100" s="3"/>
      <c r="AF100" s="3"/>
      <c r="AG100" s="3"/>
      <c r="AH100" s="3"/>
      <c r="AI100" s="3"/>
      <c r="AJ100" s="3"/>
    </row>
    <row r="101">
      <c r="A101" s="3"/>
      <c r="B101" s="45"/>
      <c r="C101" s="45"/>
      <c r="D101" s="45"/>
      <c r="E101" s="45"/>
      <c r="F101" s="45"/>
      <c r="G101" s="45"/>
      <c r="H101" s="45"/>
      <c r="I101" s="45"/>
      <c r="J101" s="45"/>
      <c r="K101" s="45"/>
      <c r="L101" s="45"/>
      <c r="M101" s="45"/>
      <c r="N101" s="51"/>
      <c r="O101" s="51"/>
      <c r="P101" s="51"/>
      <c r="Q101" s="3"/>
      <c r="R101" s="3"/>
      <c r="S101" s="3"/>
      <c r="T101" s="3"/>
      <c r="U101" s="3"/>
      <c r="V101" s="3"/>
      <c r="W101" s="3"/>
      <c r="X101" s="3"/>
      <c r="Y101" s="3"/>
      <c r="Z101" s="3"/>
      <c r="AA101" s="3"/>
      <c r="AB101" s="3"/>
      <c r="AC101" s="3"/>
      <c r="AD101" s="3"/>
      <c r="AE101" s="3"/>
      <c r="AF101" s="3"/>
      <c r="AG101" s="3"/>
      <c r="AH101" s="3"/>
      <c r="AI101" s="3"/>
      <c r="AJ101" s="3"/>
    </row>
    <row r="102">
      <c r="A102" s="3"/>
      <c r="B102" s="45"/>
      <c r="C102" s="45"/>
      <c r="D102" s="45"/>
      <c r="E102" s="45"/>
      <c r="F102" s="45"/>
      <c r="G102" s="45"/>
      <c r="H102" s="45"/>
      <c r="I102" s="45"/>
      <c r="J102" s="45"/>
      <c r="K102" s="45"/>
      <c r="L102" s="45"/>
      <c r="M102" s="45"/>
      <c r="N102" s="51"/>
      <c r="O102" s="51"/>
      <c r="P102" s="51"/>
      <c r="Q102" s="3"/>
      <c r="R102" s="3"/>
      <c r="S102" s="3"/>
      <c r="T102" s="3"/>
      <c r="U102" s="3"/>
      <c r="V102" s="3"/>
      <c r="W102" s="3"/>
      <c r="X102" s="3"/>
      <c r="Y102" s="3"/>
      <c r="Z102" s="3"/>
      <c r="AA102" s="3"/>
      <c r="AB102" s="3"/>
      <c r="AC102" s="3"/>
      <c r="AD102" s="3"/>
      <c r="AE102" s="3"/>
      <c r="AF102" s="3"/>
      <c r="AG102" s="3"/>
      <c r="AH102" s="3"/>
      <c r="AI102" s="3"/>
      <c r="AJ102" s="3"/>
    </row>
    <row r="103">
      <c r="A103" s="3"/>
      <c r="B103" s="45"/>
      <c r="C103" s="45"/>
      <c r="D103" s="45"/>
      <c r="E103" s="45"/>
      <c r="F103" s="45"/>
      <c r="G103" s="45"/>
      <c r="H103" s="45"/>
      <c r="I103" s="45"/>
      <c r="J103" s="45"/>
      <c r="K103" s="45"/>
      <c r="L103" s="45"/>
      <c r="M103" s="45"/>
      <c r="N103" s="51"/>
      <c r="O103" s="51"/>
      <c r="P103" s="51"/>
      <c r="Q103" s="3"/>
      <c r="R103" s="3"/>
      <c r="S103" s="3"/>
      <c r="T103" s="3"/>
      <c r="U103" s="3"/>
      <c r="V103" s="3"/>
      <c r="W103" s="3"/>
      <c r="X103" s="3"/>
      <c r="Y103" s="3"/>
      <c r="Z103" s="3"/>
      <c r="AA103" s="3"/>
      <c r="AB103" s="3"/>
      <c r="AC103" s="3"/>
      <c r="AD103" s="3"/>
      <c r="AE103" s="3"/>
      <c r="AF103" s="3"/>
      <c r="AG103" s="3"/>
      <c r="AH103" s="3"/>
      <c r="AI103" s="3"/>
      <c r="AJ103" s="3"/>
    </row>
    <row r="104">
      <c r="A104" s="3"/>
      <c r="B104" s="45"/>
      <c r="C104" s="45"/>
      <c r="D104" s="45"/>
      <c r="E104" s="45"/>
      <c r="F104" s="45"/>
      <c r="G104" s="45"/>
      <c r="H104" s="45"/>
      <c r="I104" s="45"/>
      <c r="J104" s="45"/>
      <c r="K104" s="45"/>
      <c r="L104" s="45"/>
      <c r="M104" s="45"/>
      <c r="N104" s="51"/>
      <c r="O104" s="51"/>
      <c r="P104" s="51"/>
      <c r="Q104" s="3"/>
      <c r="R104" s="3"/>
      <c r="S104" s="3"/>
      <c r="T104" s="3"/>
      <c r="U104" s="3"/>
      <c r="V104" s="3"/>
      <c r="W104" s="3"/>
      <c r="X104" s="3"/>
      <c r="Y104" s="3"/>
      <c r="Z104" s="3"/>
      <c r="AA104" s="3"/>
      <c r="AB104" s="3"/>
      <c r="AC104" s="3"/>
      <c r="AD104" s="3"/>
      <c r="AE104" s="3"/>
      <c r="AF104" s="3"/>
      <c r="AG104" s="3"/>
      <c r="AH104" s="3"/>
      <c r="AI104" s="3"/>
      <c r="AJ104" s="3"/>
    </row>
    <row r="105">
      <c r="A105" s="3"/>
      <c r="B105" s="45"/>
      <c r="C105" s="45"/>
      <c r="D105" s="45"/>
      <c r="E105" s="45"/>
      <c r="F105" s="45"/>
      <c r="G105" s="45"/>
      <c r="H105" s="45"/>
      <c r="I105" s="45"/>
      <c r="J105" s="45"/>
      <c r="K105" s="45"/>
      <c r="L105" s="45"/>
      <c r="M105" s="45"/>
      <c r="N105" s="51"/>
      <c r="O105" s="51"/>
      <c r="P105" s="51"/>
      <c r="Q105" s="3"/>
      <c r="R105" s="3"/>
      <c r="S105" s="3"/>
      <c r="T105" s="3"/>
      <c r="U105" s="3"/>
      <c r="V105" s="3"/>
      <c r="W105" s="3"/>
      <c r="X105" s="3"/>
      <c r="Y105" s="3"/>
      <c r="Z105" s="3"/>
      <c r="AA105" s="3"/>
      <c r="AB105" s="3"/>
      <c r="AC105" s="3"/>
      <c r="AD105" s="3"/>
      <c r="AE105" s="3"/>
      <c r="AF105" s="3"/>
      <c r="AG105" s="3"/>
      <c r="AH105" s="3"/>
      <c r="AI105" s="3"/>
      <c r="AJ105" s="3"/>
    </row>
    <row r="106">
      <c r="A106" s="3"/>
      <c r="B106" s="45"/>
      <c r="C106" s="45"/>
      <c r="D106" s="45"/>
      <c r="E106" s="45"/>
      <c r="F106" s="45"/>
      <c r="G106" s="45"/>
      <c r="H106" s="45"/>
      <c r="I106" s="45"/>
      <c r="J106" s="45"/>
      <c r="K106" s="45"/>
      <c r="L106" s="45"/>
      <c r="M106" s="45"/>
      <c r="N106" s="51"/>
      <c r="O106" s="51"/>
      <c r="P106" s="51"/>
      <c r="Q106" s="3"/>
      <c r="R106" s="3"/>
      <c r="S106" s="3"/>
      <c r="T106" s="3"/>
      <c r="U106" s="3"/>
      <c r="V106" s="3"/>
      <c r="W106" s="3"/>
      <c r="X106" s="3"/>
      <c r="Y106" s="3"/>
      <c r="Z106" s="3"/>
      <c r="AA106" s="3"/>
      <c r="AB106" s="3"/>
      <c r="AC106" s="3"/>
      <c r="AD106" s="3"/>
      <c r="AE106" s="3"/>
      <c r="AF106" s="3"/>
      <c r="AG106" s="3"/>
      <c r="AH106" s="3"/>
      <c r="AI106" s="3"/>
      <c r="AJ106" s="3"/>
    </row>
    <row r="107">
      <c r="A107" s="3"/>
      <c r="B107" s="45"/>
      <c r="C107" s="45"/>
      <c r="D107" s="45"/>
      <c r="E107" s="45"/>
      <c r="F107" s="45"/>
      <c r="G107" s="45"/>
      <c r="H107" s="45"/>
      <c r="I107" s="45"/>
      <c r="J107" s="45"/>
      <c r="K107" s="45"/>
      <c r="L107" s="45"/>
      <c r="M107" s="45"/>
      <c r="N107" s="51"/>
      <c r="O107" s="51"/>
      <c r="P107" s="51"/>
      <c r="Q107" s="3"/>
      <c r="R107" s="3"/>
      <c r="S107" s="3"/>
      <c r="T107" s="3"/>
      <c r="U107" s="3"/>
      <c r="V107" s="3"/>
      <c r="W107" s="3"/>
      <c r="X107" s="3"/>
      <c r="Y107" s="3"/>
      <c r="Z107" s="3"/>
      <c r="AA107" s="3"/>
      <c r="AB107" s="3"/>
      <c r="AC107" s="3"/>
      <c r="AD107" s="3"/>
      <c r="AE107" s="3"/>
      <c r="AF107" s="3"/>
      <c r="AG107" s="3"/>
      <c r="AH107" s="3"/>
      <c r="AI107" s="3"/>
      <c r="AJ107" s="3"/>
    </row>
    <row r="108">
      <c r="A108" s="3"/>
      <c r="B108" s="45"/>
      <c r="C108" s="45"/>
      <c r="D108" s="45"/>
      <c r="E108" s="45"/>
      <c r="F108" s="45"/>
      <c r="G108" s="45"/>
      <c r="H108" s="45"/>
      <c r="I108" s="45"/>
      <c r="J108" s="45"/>
      <c r="K108" s="45"/>
      <c r="L108" s="45"/>
      <c r="M108" s="45"/>
      <c r="N108" s="51"/>
      <c r="O108" s="51"/>
      <c r="P108" s="51"/>
      <c r="Q108" s="3"/>
      <c r="R108" s="3"/>
      <c r="S108" s="3"/>
      <c r="T108" s="3"/>
      <c r="U108" s="3"/>
      <c r="V108" s="3"/>
      <c r="W108" s="3"/>
      <c r="X108" s="3"/>
      <c r="Y108" s="3"/>
      <c r="Z108" s="3"/>
      <c r="AA108" s="3"/>
      <c r="AB108" s="3"/>
      <c r="AC108" s="3"/>
      <c r="AD108" s="3"/>
      <c r="AE108" s="3"/>
      <c r="AF108" s="3"/>
      <c r="AG108" s="3"/>
      <c r="AH108" s="3"/>
      <c r="AI108" s="3"/>
      <c r="AJ108" s="3"/>
    </row>
    <row r="109">
      <c r="A109" s="3"/>
      <c r="B109" s="45"/>
      <c r="C109" s="45"/>
      <c r="D109" s="45"/>
      <c r="E109" s="45"/>
      <c r="F109" s="45"/>
      <c r="G109" s="45"/>
      <c r="H109" s="45"/>
      <c r="I109" s="45"/>
      <c r="J109" s="45"/>
      <c r="K109" s="45"/>
      <c r="L109" s="45"/>
      <c r="M109" s="45"/>
      <c r="N109" s="51"/>
      <c r="O109" s="51"/>
      <c r="P109" s="51"/>
      <c r="Q109" s="3"/>
      <c r="R109" s="3"/>
      <c r="S109" s="3"/>
      <c r="T109" s="3"/>
      <c r="U109" s="3"/>
      <c r="V109" s="3"/>
      <c r="W109" s="3"/>
      <c r="X109" s="3"/>
      <c r="Y109" s="3"/>
      <c r="Z109" s="3"/>
      <c r="AA109" s="3"/>
      <c r="AB109" s="3"/>
      <c r="AC109" s="3"/>
      <c r="AD109" s="3"/>
      <c r="AE109" s="3"/>
      <c r="AF109" s="3"/>
      <c r="AG109" s="3"/>
      <c r="AH109" s="3"/>
      <c r="AI109" s="3"/>
      <c r="AJ109" s="3"/>
    </row>
    <row r="110">
      <c r="A110" s="3"/>
      <c r="B110" s="45"/>
      <c r="C110" s="45"/>
      <c r="D110" s="45"/>
      <c r="E110" s="45"/>
      <c r="F110" s="45"/>
      <c r="G110" s="45"/>
      <c r="H110" s="45"/>
      <c r="I110" s="45"/>
      <c r="J110" s="45"/>
      <c r="K110" s="45"/>
      <c r="L110" s="45"/>
      <c r="M110" s="45"/>
      <c r="N110" s="51"/>
      <c r="O110" s="51"/>
      <c r="P110" s="51"/>
      <c r="Q110" s="3"/>
      <c r="R110" s="3"/>
      <c r="S110" s="3"/>
      <c r="T110" s="3"/>
      <c r="U110" s="3"/>
      <c r="V110" s="3"/>
      <c r="W110" s="3"/>
      <c r="X110" s="3"/>
      <c r="Y110" s="3"/>
      <c r="Z110" s="3"/>
      <c r="AA110" s="3"/>
      <c r="AB110" s="3"/>
      <c r="AC110" s="3"/>
      <c r="AD110" s="3"/>
      <c r="AE110" s="3"/>
      <c r="AF110" s="3"/>
      <c r="AG110" s="3"/>
      <c r="AH110" s="3"/>
      <c r="AI110" s="3"/>
      <c r="AJ110" s="3"/>
    </row>
    <row r="111">
      <c r="A111" s="3"/>
      <c r="B111" s="45"/>
      <c r="C111" s="45"/>
      <c r="D111" s="45"/>
      <c r="E111" s="45"/>
      <c r="F111" s="45"/>
      <c r="G111" s="45"/>
      <c r="H111" s="45"/>
      <c r="I111" s="45"/>
      <c r="J111" s="45"/>
      <c r="K111" s="45"/>
      <c r="L111" s="45"/>
      <c r="M111" s="45"/>
      <c r="N111" s="51"/>
      <c r="O111" s="51"/>
      <c r="P111" s="51"/>
      <c r="Q111" s="3"/>
      <c r="R111" s="3"/>
      <c r="S111" s="3"/>
      <c r="T111" s="3"/>
      <c r="U111" s="3"/>
      <c r="V111" s="3"/>
      <c r="W111" s="3"/>
      <c r="X111" s="3"/>
      <c r="Y111" s="3"/>
      <c r="Z111" s="3"/>
      <c r="AA111" s="3"/>
      <c r="AB111" s="3"/>
      <c r="AC111" s="3"/>
      <c r="AD111" s="3"/>
      <c r="AE111" s="3"/>
      <c r="AF111" s="3"/>
      <c r="AG111" s="3"/>
      <c r="AH111" s="3"/>
      <c r="AI111" s="3"/>
      <c r="AJ111" s="3"/>
    </row>
    <row r="112">
      <c r="A112" s="3"/>
      <c r="B112" s="45"/>
      <c r="C112" s="45"/>
      <c r="D112" s="45"/>
      <c r="E112" s="45"/>
      <c r="F112" s="45"/>
      <c r="G112" s="45"/>
      <c r="H112" s="45"/>
      <c r="I112" s="45"/>
      <c r="J112" s="45"/>
      <c r="K112" s="45"/>
      <c r="L112" s="45"/>
      <c r="M112" s="45"/>
      <c r="N112" s="51"/>
      <c r="O112" s="51"/>
      <c r="P112" s="51"/>
      <c r="Q112" s="3"/>
      <c r="R112" s="3"/>
      <c r="S112" s="3"/>
      <c r="T112" s="3"/>
      <c r="U112" s="3"/>
      <c r="V112" s="3"/>
      <c r="W112" s="3"/>
      <c r="X112" s="3"/>
      <c r="Y112" s="3"/>
      <c r="Z112" s="3"/>
      <c r="AA112" s="3"/>
      <c r="AB112" s="3"/>
      <c r="AC112" s="3"/>
      <c r="AD112" s="3"/>
      <c r="AE112" s="3"/>
      <c r="AF112" s="3"/>
      <c r="AG112" s="3"/>
      <c r="AH112" s="3"/>
      <c r="AI112" s="3"/>
      <c r="AJ112" s="3"/>
    </row>
    <row r="113">
      <c r="A113" s="3"/>
      <c r="B113" s="45"/>
      <c r="C113" s="45"/>
      <c r="D113" s="45"/>
      <c r="E113" s="45"/>
      <c r="F113" s="45"/>
      <c r="G113" s="45"/>
      <c r="H113" s="45"/>
      <c r="I113" s="45"/>
      <c r="J113" s="45"/>
      <c r="K113" s="45"/>
      <c r="L113" s="45"/>
      <c r="M113" s="45"/>
      <c r="N113" s="51"/>
      <c r="O113" s="51"/>
      <c r="P113" s="51"/>
      <c r="Q113" s="3"/>
      <c r="R113" s="3"/>
      <c r="S113" s="3"/>
      <c r="T113" s="3"/>
      <c r="U113" s="3"/>
      <c r="V113" s="3"/>
      <c r="W113" s="3"/>
      <c r="X113" s="3"/>
      <c r="Y113" s="3"/>
      <c r="Z113" s="3"/>
      <c r="AA113" s="3"/>
      <c r="AB113" s="3"/>
      <c r="AC113" s="3"/>
      <c r="AD113" s="3"/>
      <c r="AE113" s="3"/>
      <c r="AF113" s="3"/>
      <c r="AG113" s="3"/>
      <c r="AH113" s="3"/>
      <c r="AI113" s="3"/>
      <c r="AJ113" s="3"/>
    </row>
    <row r="114">
      <c r="A114" s="3"/>
      <c r="B114" s="45"/>
      <c r="C114" s="45"/>
      <c r="D114" s="45"/>
      <c r="E114" s="45"/>
      <c r="F114" s="45"/>
      <c r="G114" s="45"/>
      <c r="H114" s="45"/>
      <c r="I114" s="45"/>
      <c r="J114" s="45"/>
      <c r="K114" s="45"/>
      <c r="L114" s="45"/>
      <c r="M114" s="45"/>
      <c r="N114" s="51"/>
      <c r="O114" s="51"/>
      <c r="P114" s="51"/>
      <c r="Q114" s="3"/>
      <c r="R114" s="3"/>
      <c r="S114" s="3"/>
      <c r="T114" s="3"/>
      <c r="U114" s="3"/>
      <c r="V114" s="3"/>
      <c r="W114" s="3"/>
      <c r="X114" s="3"/>
      <c r="Y114" s="3"/>
      <c r="Z114" s="3"/>
      <c r="AA114" s="3"/>
      <c r="AB114" s="3"/>
      <c r="AC114" s="3"/>
      <c r="AD114" s="3"/>
      <c r="AE114" s="3"/>
      <c r="AF114" s="3"/>
      <c r="AG114" s="3"/>
      <c r="AH114" s="3"/>
      <c r="AI114" s="3"/>
      <c r="AJ114" s="3"/>
    </row>
    <row r="115">
      <c r="A115" s="3"/>
      <c r="B115" s="45"/>
      <c r="C115" s="45"/>
      <c r="D115" s="45"/>
      <c r="E115" s="45"/>
      <c r="F115" s="45"/>
      <c r="G115" s="45"/>
      <c r="H115" s="45"/>
      <c r="I115" s="45"/>
      <c r="J115" s="45"/>
      <c r="K115" s="45"/>
      <c r="L115" s="45"/>
      <c r="M115" s="45"/>
      <c r="N115" s="51"/>
      <c r="O115" s="51"/>
      <c r="P115" s="51"/>
      <c r="Q115" s="3"/>
      <c r="R115" s="3"/>
      <c r="S115" s="3"/>
      <c r="T115" s="3"/>
      <c r="U115" s="3"/>
      <c r="V115" s="3"/>
      <c r="W115" s="3"/>
      <c r="X115" s="3"/>
      <c r="Y115" s="3"/>
      <c r="Z115" s="3"/>
      <c r="AA115" s="3"/>
      <c r="AB115" s="3"/>
      <c r="AC115" s="3"/>
      <c r="AD115" s="3"/>
      <c r="AE115" s="3"/>
      <c r="AF115" s="3"/>
      <c r="AG115" s="3"/>
      <c r="AH115" s="3"/>
      <c r="AI115" s="3"/>
      <c r="AJ115" s="3"/>
    </row>
    <row r="116">
      <c r="A116" s="3"/>
      <c r="B116" s="45"/>
      <c r="C116" s="45"/>
      <c r="D116" s="45"/>
      <c r="E116" s="45"/>
      <c r="F116" s="45"/>
      <c r="G116" s="45"/>
      <c r="H116" s="45"/>
      <c r="I116" s="45"/>
      <c r="J116" s="45"/>
      <c r="K116" s="45"/>
      <c r="L116" s="45"/>
      <c r="M116" s="45"/>
      <c r="N116" s="51"/>
      <c r="O116" s="51"/>
      <c r="P116" s="51"/>
      <c r="Q116" s="3"/>
      <c r="R116" s="3"/>
      <c r="S116" s="3"/>
      <c r="T116" s="3"/>
      <c r="U116" s="3"/>
      <c r="V116" s="3"/>
      <c r="W116" s="3"/>
      <c r="X116" s="3"/>
      <c r="Y116" s="3"/>
      <c r="Z116" s="3"/>
      <c r="AA116" s="3"/>
      <c r="AB116" s="3"/>
      <c r="AC116" s="3"/>
      <c r="AD116" s="3"/>
      <c r="AE116" s="3"/>
      <c r="AF116" s="3"/>
      <c r="AG116" s="3"/>
      <c r="AH116" s="3"/>
      <c r="AI116" s="3"/>
      <c r="AJ116" s="3"/>
    </row>
    <row r="117">
      <c r="A117" s="3"/>
      <c r="B117" s="45"/>
      <c r="C117" s="45"/>
      <c r="D117" s="45"/>
      <c r="E117" s="45"/>
      <c r="F117" s="45"/>
      <c r="G117" s="45"/>
      <c r="H117" s="45"/>
      <c r="I117" s="45"/>
      <c r="J117" s="45"/>
      <c r="K117" s="45"/>
      <c r="L117" s="45"/>
      <c r="M117" s="45"/>
      <c r="N117" s="51"/>
      <c r="O117" s="51"/>
      <c r="P117" s="51"/>
      <c r="Q117" s="3"/>
      <c r="R117" s="3"/>
      <c r="S117" s="3"/>
      <c r="T117" s="3"/>
      <c r="U117" s="3"/>
      <c r="V117" s="3"/>
      <c r="W117" s="3"/>
      <c r="X117" s="3"/>
      <c r="Y117" s="3"/>
      <c r="Z117" s="3"/>
      <c r="AA117" s="3"/>
      <c r="AB117" s="3"/>
      <c r="AC117" s="3"/>
      <c r="AD117" s="3"/>
      <c r="AE117" s="3"/>
      <c r="AF117" s="3"/>
      <c r="AG117" s="3"/>
      <c r="AH117" s="3"/>
      <c r="AI117" s="3"/>
      <c r="AJ117" s="3"/>
    </row>
    <row r="118">
      <c r="A118" s="3"/>
      <c r="B118" s="45"/>
      <c r="C118" s="45"/>
      <c r="D118" s="45"/>
      <c r="E118" s="45"/>
      <c r="F118" s="45"/>
      <c r="G118" s="45"/>
      <c r="H118" s="45"/>
      <c r="I118" s="45"/>
      <c r="J118" s="45"/>
      <c r="K118" s="45"/>
      <c r="L118" s="45"/>
      <c r="M118" s="45"/>
      <c r="N118" s="51"/>
      <c r="O118" s="51"/>
      <c r="P118" s="51"/>
      <c r="Q118" s="3"/>
      <c r="R118" s="3"/>
      <c r="S118" s="3"/>
      <c r="T118" s="3"/>
      <c r="U118" s="3"/>
      <c r="V118" s="3"/>
      <c r="W118" s="3"/>
      <c r="X118" s="3"/>
      <c r="Y118" s="3"/>
      <c r="Z118" s="3"/>
      <c r="AA118" s="3"/>
      <c r="AB118" s="3"/>
      <c r="AC118" s="3"/>
      <c r="AD118" s="3"/>
      <c r="AE118" s="3"/>
      <c r="AF118" s="3"/>
      <c r="AG118" s="3"/>
      <c r="AH118" s="3"/>
      <c r="AI118" s="3"/>
      <c r="AJ118" s="3"/>
    </row>
    <row r="119">
      <c r="A119" s="3"/>
      <c r="B119" s="45"/>
      <c r="C119" s="45"/>
      <c r="D119" s="45"/>
      <c r="E119" s="45"/>
      <c r="F119" s="45"/>
      <c r="G119" s="45"/>
      <c r="H119" s="45"/>
      <c r="I119" s="45"/>
      <c r="J119" s="45"/>
      <c r="K119" s="45"/>
      <c r="L119" s="45"/>
      <c r="M119" s="45"/>
      <c r="N119" s="51"/>
      <c r="O119" s="51"/>
      <c r="P119" s="51"/>
      <c r="Q119" s="3"/>
      <c r="R119" s="3"/>
      <c r="S119" s="3"/>
      <c r="T119" s="3"/>
      <c r="U119" s="3"/>
      <c r="V119" s="3"/>
      <c r="W119" s="3"/>
      <c r="X119" s="3"/>
      <c r="Y119" s="3"/>
      <c r="Z119" s="3"/>
      <c r="AA119" s="3"/>
      <c r="AB119" s="3"/>
      <c r="AC119" s="3"/>
      <c r="AD119" s="3"/>
      <c r="AE119" s="3"/>
      <c r="AF119" s="3"/>
      <c r="AG119" s="3"/>
      <c r="AH119" s="3"/>
      <c r="AI119" s="3"/>
      <c r="AJ119" s="3"/>
    </row>
    <row r="120">
      <c r="A120" s="3"/>
      <c r="B120" s="45"/>
      <c r="C120" s="45"/>
      <c r="D120" s="45"/>
      <c r="E120" s="45"/>
      <c r="F120" s="45"/>
      <c r="G120" s="45"/>
      <c r="H120" s="45"/>
      <c r="I120" s="45"/>
      <c r="J120" s="45"/>
      <c r="K120" s="45"/>
      <c r="L120" s="45"/>
      <c r="M120" s="45"/>
      <c r="N120" s="51"/>
      <c r="O120" s="51"/>
      <c r="P120" s="51"/>
      <c r="Q120" s="3"/>
      <c r="R120" s="3"/>
      <c r="S120" s="3"/>
      <c r="T120" s="3"/>
      <c r="U120" s="3"/>
      <c r="V120" s="3"/>
      <c r="W120" s="3"/>
      <c r="X120" s="3"/>
      <c r="Y120" s="3"/>
      <c r="Z120" s="3"/>
      <c r="AA120" s="3"/>
      <c r="AB120" s="3"/>
      <c r="AC120" s="3"/>
      <c r="AD120" s="3"/>
      <c r="AE120" s="3"/>
      <c r="AF120" s="3"/>
      <c r="AG120" s="3"/>
      <c r="AH120" s="3"/>
      <c r="AI120" s="3"/>
      <c r="AJ120" s="3"/>
    </row>
    <row r="121">
      <c r="A121" s="3"/>
      <c r="B121" s="45"/>
      <c r="C121" s="45"/>
      <c r="D121" s="45"/>
      <c r="E121" s="45"/>
      <c r="F121" s="45"/>
      <c r="G121" s="45"/>
      <c r="H121" s="45"/>
      <c r="I121" s="45"/>
      <c r="J121" s="45"/>
      <c r="K121" s="45"/>
      <c r="L121" s="45"/>
      <c r="M121" s="45"/>
      <c r="N121" s="51"/>
      <c r="O121" s="51"/>
      <c r="P121" s="51"/>
      <c r="Q121" s="3"/>
      <c r="R121" s="3"/>
      <c r="S121" s="3"/>
      <c r="T121" s="3"/>
      <c r="U121" s="3"/>
      <c r="V121" s="3"/>
      <c r="W121" s="3"/>
      <c r="X121" s="3"/>
      <c r="Y121" s="3"/>
      <c r="Z121" s="3"/>
      <c r="AA121" s="3"/>
      <c r="AB121" s="3"/>
      <c r="AC121" s="3"/>
      <c r="AD121" s="3"/>
      <c r="AE121" s="3"/>
      <c r="AF121" s="3"/>
      <c r="AG121" s="3"/>
      <c r="AH121" s="3"/>
      <c r="AI121" s="3"/>
      <c r="AJ121" s="3"/>
    </row>
    <row r="122">
      <c r="A122" s="3"/>
      <c r="B122" s="45"/>
      <c r="C122" s="45"/>
      <c r="D122" s="45"/>
      <c r="E122" s="45"/>
      <c r="F122" s="45"/>
      <c r="G122" s="45"/>
      <c r="H122" s="45"/>
      <c r="I122" s="45"/>
      <c r="J122" s="45"/>
      <c r="K122" s="45"/>
      <c r="L122" s="45"/>
      <c r="M122" s="45"/>
      <c r="N122" s="51"/>
      <c r="O122" s="51"/>
      <c r="P122" s="51"/>
      <c r="Q122" s="3"/>
      <c r="R122" s="3"/>
      <c r="S122" s="3"/>
      <c r="T122" s="3"/>
      <c r="U122" s="3"/>
      <c r="V122" s="3"/>
      <c r="W122" s="3"/>
      <c r="X122" s="3"/>
      <c r="Y122" s="3"/>
      <c r="Z122" s="3"/>
      <c r="AA122" s="3"/>
      <c r="AB122" s="3"/>
      <c r="AC122" s="3"/>
      <c r="AD122" s="3"/>
      <c r="AE122" s="3"/>
      <c r="AF122" s="3"/>
      <c r="AG122" s="3"/>
      <c r="AH122" s="3"/>
      <c r="AI122" s="3"/>
      <c r="AJ122" s="3"/>
    </row>
    <row r="123">
      <c r="A123" s="3"/>
      <c r="B123" s="45"/>
      <c r="C123" s="45"/>
      <c r="D123" s="45"/>
      <c r="E123" s="45"/>
      <c r="F123" s="45"/>
      <c r="G123" s="45"/>
      <c r="H123" s="45"/>
      <c r="I123" s="45"/>
      <c r="J123" s="45"/>
      <c r="K123" s="45"/>
      <c r="L123" s="45"/>
      <c r="M123" s="45"/>
      <c r="N123" s="51"/>
      <c r="O123" s="51"/>
      <c r="P123" s="51"/>
      <c r="Q123" s="3"/>
      <c r="R123" s="3"/>
      <c r="S123" s="3"/>
      <c r="T123" s="3"/>
      <c r="U123" s="3"/>
      <c r="V123" s="3"/>
      <c r="W123" s="3"/>
      <c r="X123" s="3"/>
      <c r="Y123" s="3"/>
      <c r="Z123" s="3"/>
      <c r="AA123" s="3"/>
      <c r="AB123" s="3"/>
      <c r="AC123" s="3"/>
      <c r="AD123" s="3"/>
      <c r="AE123" s="3"/>
      <c r="AF123" s="3"/>
      <c r="AG123" s="3"/>
      <c r="AH123" s="3"/>
      <c r="AI123" s="3"/>
      <c r="AJ123" s="3"/>
    </row>
    <row r="124">
      <c r="A124" s="3"/>
      <c r="B124" s="45"/>
      <c r="C124" s="45"/>
      <c r="D124" s="45"/>
      <c r="E124" s="45"/>
      <c r="F124" s="45"/>
      <c r="G124" s="45"/>
      <c r="H124" s="45"/>
      <c r="I124" s="45"/>
      <c r="J124" s="45"/>
      <c r="K124" s="45"/>
      <c r="L124" s="45"/>
      <c r="M124" s="45"/>
      <c r="N124" s="51"/>
      <c r="O124" s="51"/>
      <c r="P124" s="51"/>
      <c r="Q124" s="3"/>
      <c r="R124" s="3"/>
      <c r="S124" s="3"/>
      <c r="T124" s="3"/>
      <c r="U124" s="3"/>
      <c r="V124" s="3"/>
      <c r="W124" s="3"/>
      <c r="X124" s="3"/>
      <c r="Y124" s="3"/>
      <c r="Z124" s="3"/>
      <c r="AA124" s="3"/>
      <c r="AB124" s="3"/>
      <c r="AC124" s="3"/>
      <c r="AD124" s="3"/>
      <c r="AE124" s="3"/>
      <c r="AF124" s="3"/>
      <c r="AG124" s="3"/>
      <c r="AH124" s="3"/>
      <c r="AI124" s="3"/>
      <c r="AJ124" s="3"/>
    </row>
    <row r="125">
      <c r="A125" s="3"/>
      <c r="B125" s="45"/>
      <c r="C125" s="45"/>
      <c r="D125" s="45"/>
      <c r="E125" s="45"/>
      <c r="F125" s="45"/>
      <c r="G125" s="45"/>
      <c r="H125" s="45"/>
      <c r="I125" s="45"/>
      <c r="J125" s="45"/>
      <c r="K125" s="45"/>
      <c r="L125" s="45"/>
      <c r="M125" s="45"/>
      <c r="N125" s="51"/>
      <c r="O125" s="51"/>
      <c r="P125" s="51"/>
      <c r="Q125" s="3"/>
      <c r="R125" s="3"/>
      <c r="S125" s="3"/>
      <c r="T125" s="3"/>
      <c r="U125" s="3"/>
      <c r="V125" s="3"/>
      <c r="W125" s="3"/>
      <c r="X125" s="3"/>
      <c r="Y125" s="3"/>
      <c r="Z125" s="3"/>
      <c r="AA125" s="3"/>
      <c r="AB125" s="3"/>
      <c r="AC125" s="3"/>
      <c r="AD125" s="3"/>
      <c r="AE125" s="3"/>
      <c r="AF125" s="3"/>
      <c r="AG125" s="3"/>
      <c r="AH125" s="3"/>
      <c r="AI125" s="3"/>
      <c r="AJ125" s="3"/>
    </row>
    <row r="126">
      <c r="A126" s="3"/>
      <c r="B126" s="45"/>
      <c r="C126" s="45"/>
      <c r="D126" s="45"/>
      <c r="E126" s="45"/>
      <c r="F126" s="45"/>
      <c r="G126" s="45"/>
      <c r="H126" s="45"/>
      <c r="I126" s="45"/>
      <c r="J126" s="45"/>
      <c r="K126" s="45"/>
      <c r="L126" s="45"/>
      <c r="M126" s="45"/>
      <c r="N126" s="51"/>
      <c r="O126" s="51"/>
      <c r="P126" s="51"/>
      <c r="Q126" s="3"/>
      <c r="R126" s="3"/>
      <c r="S126" s="3"/>
      <c r="T126" s="3"/>
      <c r="U126" s="3"/>
      <c r="V126" s="3"/>
      <c r="W126" s="3"/>
      <c r="X126" s="3"/>
      <c r="Y126" s="3"/>
      <c r="Z126" s="3"/>
      <c r="AA126" s="3"/>
      <c r="AB126" s="3"/>
      <c r="AC126" s="3"/>
      <c r="AD126" s="3"/>
      <c r="AE126" s="3"/>
      <c r="AF126" s="3"/>
      <c r="AG126" s="3"/>
      <c r="AH126" s="3"/>
      <c r="AI126" s="3"/>
      <c r="AJ126" s="3"/>
    </row>
    <row r="127">
      <c r="A127" s="3"/>
      <c r="B127" s="45"/>
      <c r="C127" s="45"/>
      <c r="D127" s="45"/>
      <c r="E127" s="45"/>
      <c r="F127" s="45"/>
      <c r="G127" s="45"/>
      <c r="H127" s="45"/>
      <c r="I127" s="45"/>
      <c r="J127" s="45"/>
      <c r="K127" s="45"/>
      <c r="L127" s="45"/>
      <c r="M127" s="45"/>
      <c r="N127" s="51"/>
      <c r="O127" s="51"/>
      <c r="P127" s="51"/>
      <c r="Q127" s="3"/>
      <c r="R127" s="3"/>
      <c r="S127" s="3"/>
      <c r="T127" s="3"/>
      <c r="U127" s="3"/>
      <c r="V127" s="3"/>
      <c r="W127" s="3"/>
      <c r="X127" s="3"/>
      <c r="Y127" s="3"/>
      <c r="Z127" s="3"/>
      <c r="AA127" s="3"/>
      <c r="AB127" s="3"/>
      <c r="AC127" s="3"/>
      <c r="AD127" s="3"/>
      <c r="AE127" s="3"/>
      <c r="AF127" s="3"/>
      <c r="AG127" s="3"/>
      <c r="AH127" s="3"/>
      <c r="AI127" s="3"/>
      <c r="AJ127" s="3"/>
    </row>
    <row r="128">
      <c r="A128" s="3"/>
      <c r="B128" s="45"/>
      <c r="C128" s="45"/>
      <c r="D128" s="45"/>
      <c r="E128" s="45"/>
      <c r="F128" s="45"/>
      <c r="G128" s="45"/>
      <c r="H128" s="45"/>
      <c r="I128" s="45"/>
      <c r="J128" s="45"/>
      <c r="K128" s="45"/>
      <c r="L128" s="45"/>
      <c r="M128" s="45"/>
      <c r="N128" s="51"/>
      <c r="O128" s="51"/>
      <c r="P128" s="51"/>
      <c r="Q128" s="3"/>
      <c r="R128" s="3"/>
      <c r="S128" s="3"/>
      <c r="T128" s="3"/>
      <c r="U128" s="3"/>
      <c r="V128" s="3"/>
      <c r="W128" s="3"/>
      <c r="X128" s="3"/>
      <c r="Y128" s="3"/>
      <c r="Z128" s="3"/>
      <c r="AA128" s="3"/>
      <c r="AB128" s="3"/>
      <c r="AC128" s="3"/>
      <c r="AD128" s="3"/>
      <c r="AE128" s="3"/>
      <c r="AF128" s="3"/>
      <c r="AG128" s="3"/>
      <c r="AH128" s="3"/>
      <c r="AI128" s="3"/>
      <c r="AJ128" s="3"/>
    </row>
    <row r="129">
      <c r="A129" s="3"/>
      <c r="B129" s="45"/>
      <c r="C129" s="45"/>
      <c r="D129" s="45"/>
      <c r="E129" s="45"/>
      <c r="F129" s="45"/>
      <c r="G129" s="45"/>
      <c r="H129" s="45"/>
      <c r="I129" s="45"/>
      <c r="J129" s="45"/>
      <c r="K129" s="45"/>
      <c r="L129" s="45"/>
      <c r="M129" s="45"/>
      <c r="N129" s="51"/>
      <c r="O129" s="51"/>
      <c r="P129" s="51"/>
      <c r="Q129" s="3"/>
      <c r="R129" s="3"/>
      <c r="S129" s="3"/>
      <c r="T129" s="3"/>
      <c r="U129" s="3"/>
      <c r="V129" s="3"/>
      <c r="W129" s="3"/>
      <c r="X129" s="3"/>
      <c r="Y129" s="3"/>
      <c r="Z129" s="3"/>
      <c r="AA129" s="3"/>
      <c r="AB129" s="3"/>
      <c r="AC129" s="3"/>
      <c r="AD129" s="3"/>
      <c r="AE129" s="3"/>
      <c r="AF129" s="3"/>
      <c r="AG129" s="3"/>
      <c r="AH129" s="3"/>
      <c r="AI129" s="3"/>
      <c r="AJ129" s="3"/>
    </row>
    <row r="130">
      <c r="A130" s="3"/>
      <c r="B130" s="45"/>
      <c r="C130" s="45"/>
      <c r="D130" s="45"/>
      <c r="E130" s="45"/>
      <c r="F130" s="45"/>
      <c r="G130" s="45"/>
      <c r="H130" s="45"/>
      <c r="I130" s="45"/>
      <c r="J130" s="45"/>
      <c r="K130" s="45"/>
      <c r="L130" s="45"/>
      <c r="M130" s="45"/>
      <c r="N130" s="51"/>
      <c r="O130" s="51"/>
      <c r="P130" s="51"/>
      <c r="Q130" s="3"/>
      <c r="R130" s="3"/>
      <c r="S130" s="3"/>
      <c r="T130" s="3"/>
      <c r="U130" s="3"/>
      <c r="V130" s="3"/>
      <c r="W130" s="3"/>
      <c r="X130" s="3"/>
      <c r="Y130" s="3"/>
      <c r="Z130" s="3"/>
      <c r="AA130" s="3"/>
      <c r="AB130" s="3"/>
      <c r="AC130" s="3"/>
      <c r="AD130" s="3"/>
      <c r="AE130" s="3"/>
      <c r="AF130" s="3"/>
      <c r="AG130" s="3"/>
      <c r="AH130" s="3"/>
      <c r="AI130" s="3"/>
      <c r="AJ130" s="3"/>
    </row>
    <row r="131">
      <c r="A131" s="3"/>
      <c r="B131" s="45"/>
      <c r="C131" s="45"/>
      <c r="D131" s="45"/>
      <c r="E131" s="45"/>
      <c r="F131" s="45"/>
      <c r="G131" s="45"/>
      <c r="H131" s="45"/>
      <c r="I131" s="45"/>
      <c r="J131" s="45"/>
      <c r="K131" s="45"/>
      <c r="L131" s="45"/>
      <c r="M131" s="45"/>
      <c r="N131" s="51"/>
      <c r="O131" s="51"/>
      <c r="P131" s="51"/>
      <c r="Q131" s="3"/>
      <c r="R131" s="3"/>
      <c r="S131" s="3"/>
      <c r="T131" s="3"/>
      <c r="U131" s="3"/>
      <c r="V131" s="3"/>
      <c r="W131" s="3"/>
      <c r="X131" s="3"/>
      <c r="Y131" s="3"/>
      <c r="Z131" s="3"/>
      <c r="AA131" s="3"/>
      <c r="AB131" s="3"/>
      <c r="AC131" s="3"/>
      <c r="AD131" s="3"/>
      <c r="AE131" s="3"/>
      <c r="AF131" s="3"/>
      <c r="AG131" s="3"/>
      <c r="AH131" s="3"/>
      <c r="AI131" s="3"/>
      <c r="AJ131" s="3"/>
    </row>
    <row r="132">
      <c r="A132" s="3"/>
      <c r="B132" s="45"/>
      <c r="C132" s="45"/>
      <c r="D132" s="45"/>
      <c r="E132" s="45"/>
      <c r="F132" s="45"/>
      <c r="G132" s="45"/>
      <c r="H132" s="45"/>
      <c r="I132" s="45"/>
      <c r="J132" s="45"/>
      <c r="K132" s="45"/>
      <c r="L132" s="45"/>
      <c r="M132" s="45"/>
      <c r="N132" s="51"/>
      <c r="O132" s="51"/>
      <c r="P132" s="51"/>
      <c r="Q132" s="3"/>
      <c r="R132" s="3"/>
      <c r="S132" s="3"/>
      <c r="T132" s="3"/>
      <c r="U132" s="3"/>
      <c r="V132" s="3"/>
      <c r="W132" s="3"/>
      <c r="X132" s="3"/>
      <c r="Y132" s="3"/>
      <c r="Z132" s="3"/>
      <c r="AA132" s="3"/>
      <c r="AB132" s="3"/>
      <c r="AC132" s="3"/>
      <c r="AD132" s="3"/>
      <c r="AE132" s="3"/>
      <c r="AF132" s="3"/>
      <c r="AG132" s="3"/>
      <c r="AH132" s="3"/>
      <c r="AI132" s="3"/>
      <c r="AJ132" s="3"/>
    </row>
    <row r="133">
      <c r="A133" s="3"/>
      <c r="B133" s="45"/>
      <c r="C133" s="45"/>
      <c r="D133" s="45"/>
      <c r="E133" s="45"/>
      <c r="F133" s="45"/>
      <c r="G133" s="45"/>
      <c r="H133" s="45"/>
      <c r="I133" s="45"/>
      <c r="J133" s="45"/>
      <c r="K133" s="45"/>
      <c r="L133" s="45"/>
      <c r="M133" s="45"/>
      <c r="N133" s="51"/>
      <c r="O133" s="51"/>
      <c r="P133" s="51"/>
      <c r="Q133" s="3"/>
      <c r="R133" s="3"/>
      <c r="S133" s="3"/>
      <c r="T133" s="3"/>
      <c r="U133" s="3"/>
      <c r="V133" s="3"/>
      <c r="W133" s="3"/>
      <c r="X133" s="3"/>
      <c r="Y133" s="3"/>
      <c r="Z133" s="3"/>
      <c r="AA133" s="3"/>
      <c r="AB133" s="3"/>
      <c r="AC133" s="3"/>
      <c r="AD133" s="3"/>
      <c r="AE133" s="3"/>
      <c r="AF133" s="3"/>
      <c r="AG133" s="3"/>
      <c r="AH133" s="3"/>
      <c r="AI133" s="3"/>
      <c r="AJ133" s="3"/>
    </row>
    <row r="134">
      <c r="A134" s="3"/>
      <c r="B134" s="45"/>
      <c r="C134" s="45"/>
      <c r="D134" s="45"/>
      <c r="E134" s="45"/>
      <c r="F134" s="45"/>
      <c r="G134" s="45"/>
      <c r="H134" s="45"/>
      <c r="I134" s="45"/>
      <c r="J134" s="45"/>
      <c r="K134" s="45"/>
      <c r="L134" s="45"/>
      <c r="M134" s="45"/>
      <c r="N134" s="51"/>
      <c r="O134" s="51"/>
      <c r="P134" s="51"/>
      <c r="Q134" s="3"/>
      <c r="R134" s="3"/>
      <c r="S134" s="3"/>
      <c r="T134" s="3"/>
      <c r="U134" s="3"/>
      <c r="V134" s="3"/>
      <c r="W134" s="3"/>
      <c r="X134" s="3"/>
      <c r="Y134" s="3"/>
      <c r="Z134" s="3"/>
      <c r="AA134" s="3"/>
      <c r="AB134" s="3"/>
      <c r="AC134" s="3"/>
      <c r="AD134" s="3"/>
      <c r="AE134" s="3"/>
      <c r="AF134" s="3"/>
      <c r="AG134" s="3"/>
      <c r="AH134" s="3"/>
      <c r="AI134" s="3"/>
      <c r="AJ134" s="3"/>
    </row>
    <row r="135">
      <c r="A135" s="3"/>
      <c r="B135" s="45"/>
      <c r="C135" s="45"/>
      <c r="D135" s="45"/>
      <c r="E135" s="45"/>
      <c r="F135" s="45"/>
      <c r="G135" s="45"/>
      <c r="H135" s="45"/>
      <c r="I135" s="45"/>
      <c r="J135" s="45"/>
      <c r="K135" s="45"/>
      <c r="L135" s="45"/>
      <c r="M135" s="45"/>
      <c r="N135" s="51"/>
      <c r="O135" s="51"/>
      <c r="P135" s="51"/>
      <c r="Q135" s="3"/>
      <c r="R135" s="3"/>
      <c r="S135" s="3"/>
      <c r="T135" s="3"/>
      <c r="U135" s="3"/>
      <c r="V135" s="3"/>
      <c r="W135" s="3"/>
      <c r="X135" s="3"/>
      <c r="Y135" s="3"/>
      <c r="Z135" s="3"/>
      <c r="AA135" s="3"/>
      <c r="AB135" s="3"/>
      <c r="AC135" s="3"/>
      <c r="AD135" s="3"/>
      <c r="AE135" s="3"/>
      <c r="AF135" s="3"/>
      <c r="AG135" s="3"/>
      <c r="AH135" s="3"/>
      <c r="AI135" s="3"/>
      <c r="AJ135" s="3"/>
    </row>
    <row r="136">
      <c r="A136" s="3"/>
      <c r="B136" s="45"/>
      <c r="C136" s="45"/>
      <c r="D136" s="45"/>
      <c r="E136" s="45"/>
      <c r="F136" s="45"/>
      <c r="G136" s="45"/>
      <c r="H136" s="45"/>
      <c r="I136" s="45"/>
      <c r="J136" s="45"/>
      <c r="K136" s="45"/>
      <c r="L136" s="45"/>
      <c r="M136" s="45"/>
      <c r="N136" s="51"/>
      <c r="O136" s="51"/>
      <c r="P136" s="51"/>
      <c r="Q136" s="3"/>
      <c r="R136" s="3"/>
      <c r="S136" s="3"/>
      <c r="T136" s="3"/>
      <c r="U136" s="3"/>
      <c r="V136" s="3"/>
      <c r="W136" s="3"/>
      <c r="X136" s="3"/>
      <c r="Y136" s="3"/>
      <c r="Z136" s="3"/>
      <c r="AA136" s="3"/>
      <c r="AB136" s="3"/>
      <c r="AC136" s="3"/>
      <c r="AD136" s="3"/>
      <c r="AE136" s="3"/>
      <c r="AF136" s="3"/>
      <c r="AG136" s="3"/>
      <c r="AH136" s="3"/>
      <c r="AI136" s="3"/>
      <c r="AJ136" s="3"/>
    </row>
    <row r="137">
      <c r="A137" s="3"/>
      <c r="B137" s="45"/>
      <c r="C137" s="45"/>
      <c r="D137" s="45"/>
      <c r="E137" s="45"/>
      <c r="F137" s="45"/>
      <c r="G137" s="45"/>
      <c r="H137" s="45"/>
      <c r="I137" s="45"/>
      <c r="J137" s="45"/>
      <c r="K137" s="45"/>
      <c r="L137" s="45"/>
      <c r="M137" s="45"/>
      <c r="N137" s="51"/>
      <c r="O137" s="51"/>
      <c r="P137" s="51"/>
      <c r="Q137" s="3"/>
      <c r="R137" s="3"/>
      <c r="S137" s="3"/>
      <c r="T137" s="3"/>
      <c r="U137" s="3"/>
      <c r="V137" s="3"/>
      <c r="W137" s="3"/>
      <c r="X137" s="3"/>
      <c r="Y137" s="3"/>
      <c r="Z137" s="3"/>
      <c r="AA137" s="3"/>
      <c r="AB137" s="3"/>
      <c r="AC137" s="3"/>
      <c r="AD137" s="3"/>
      <c r="AE137" s="3"/>
      <c r="AF137" s="3"/>
      <c r="AG137" s="3"/>
      <c r="AH137" s="3"/>
      <c r="AI137" s="3"/>
      <c r="AJ137" s="3"/>
    </row>
    <row r="138">
      <c r="A138" s="3"/>
      <c r="B138" s="45"/>
      <c r="C138" s="45"/>
      <c r="D138" s="45"/>
      <c r="E138" s="45"/>
      <c r="F138" s="45"/>
      <c r="G138" s="45"/>
      <c r="H138" s="45"/>
      <c r="I138" s="45"/>
      <c r="J138" s="45"/>
      <c r="K138" s="45"/>
      <c r="L138" s="45"/>
      <c r="M138" s="45"/>
      <c r="N138" s="51"/>
      <c r="O138" s="51"/>
      <c r="P138" s="51"/>
      <c r="Q138" s="3"/>
      <c r="R138" s="3"/>
      <c r="S138" s="3"/>
      <c r="T138" s="3"/>
      <c r="U138" s="3"/>
      <c r="V138" s="3"/>
      <c r="W138" s="3"/>
      <c r="X138" s="3"/>
      <c r="Y138" s="3"/>
      <c r="Z138" s="3"/>
      <c r="AA138" s="3"/>
      <c r="AB138" s="3"/>
      <c r="AC138" s="3"/>
      <c r="AD138" s="3"/>
      <c r="AE138" s="3"/>
      <c r="AF138" s="3"/>
      <c r="AG138" s="3"/>
      <c r="AH138" s="3"/>
      <c r="AI138" s="3"/>
      <c r="AJ138" s="3"/>
    </row>
    <row r="139">
      <c r="A139" s="3"/>
      <c r="B139" s="45"/>
      <c r="C139" s="45"/>
      <c r="D139" s="45"/>
      <c r="E139" s="45"/>
      <c r="F139" s="45"/>
      <c r="G139" s="45"/>
      <c r="H139" s="45"/>
      <c r="I139" s="45"/>
      <c r="J139" s="45"/>
      <c r="K139" s="45"/>
      <c r="L139" s="45"/>
      <c r="M139" s="45"/>
      <c r="N139" s="51"/>
      <c r="O139" s="51"/>
      <c r="P139" s="51"/>
      <c r="Q139" s="3"/>
      <c r="R139" s="3"/>
      <c r="S139" s="3"/>
      <c r="T139" s="3"/>
      <c r="U139" s="3"/>
      <c r="V139" s="3"/>
      <c r="W139" s="3"/>
      <c r="X139" s="3"/>
      <c r="Y139" s="3"/>
      <c r="Z139" s="3"/>
      <c r="AA139" s="3"/>
      <c r="AB139" s="3"/>
      <c r="AC139" s="3"/>
      <c r="AD139" s="3"/>
      <c r="AE139" s="3"/>
      <c r="AF139" s="3"/>
      <c r="AG139" s="3"/>
      <c r="AH139" s="3"/>
      <c r="AI139" s="3"/>
      <c r="AJ139" s="3"/>
    </row>
    <row r="140">
      <c r="A140" s="3"/>
      <c r="B140" s="45"/>
      <c r="C140" s="45"/>
      <c r="D140" s="45"/>
      <c r="E140" s="45"/>
      <c r="F140" s="45"/>
      <c r="G140" s="45"/>
      <c r="H140" s="45"/>
      <c r="I140" s="45"/>
      <c r="J140" s="45"/>
      <c r="K140" s="45"/>
      <c r="L140" s="45"/>
      <c r="M140" s="45"/>
      <c r="N140" s="51"/>
      <c r="O140" s="51"/>
      <c r="P140" s="51"/>
      <c r="Q140" s="3"/>
      <c r="R140" s="3"/>
      <c r="S140" s="3"/>
      <c r="T140" s="3"/>
      <c r="U140" s="3"/>
      <c r="V140" s="3"/>
      <c r="W140" s="3"/>
      <c r="X140" s="3"/>
      <c r="Y140" s="3"/>
      <c r="Z140" s="3"/>
      <c r="AA140" s="3"/>
      <c r="AB140" s="3"/>
      <c r="AC140" s="3"/>
      <c r="AD140" s="3"/>
      <c r="AE140" s="3"/>
      <c r="AF140" s="3"/>
      <c r="AG140" s="3"/>
      <c r="AH140" s="3"/>
      <c r="AI140" s="3"/>
      <c r="AJ140" s="3"/>
    </row>
    <row r="141">
      <c r="A141" s="3"/>
      <c r="B141" s="45"/>
      <c r="C141" s="45"/>
      <c r="D141" s="45"/>
      <c r="E141" s="45"/>
      <c r="F141" s="45"/>
      <c r="G141" s="45"/>
      <c r="H141" s="45"/>
      <c r="I141" s="45"/>
      <c r="J141" s="45"/>
      <c r="K141" s="45"/>
      <c r="L141" s="45"/>
      <c r="M141" s="45"/>
      <c r="N141" s="51"/>
      <c r="O141" s="51"/>
      <c r="P141" s="51"/>
      <c r="Q141" s="3"/>
      <c r="R141" s="3"/>
      <c r="S141" s="3"/>
      <c r="T141" s="3"/>
      <c r="U141" s="3"/>
      <c r="V141" s="3"/>
      <c r="W141" s="3"/>
      <c r="X141" s="3"/>
      <c r="Y141" s="3"/>
      <c r="Z141" s="3"/>
      <c r="AA141" s="3"/>
      <c r="AB141" s="3"/>
      <c r="AC141" s="3"/>
      <c r="AD141" s="3"/>
      <c r="AE141" s="3"/>
      <c r="AF141" s="3"/>
      <c r="AG141" s="3"/>
      <c r="AH141" s="3"/>
      <c r="AI141" s="3"/>
      <c r="AJ141" s="3"/>
    </row>
    <row r="142">
      <c r="A142" s="3"/>
      <c r="B142" s="45"/>
      <c r="C142" s="45"/>
      <c r="D142" s="45"/>
      <c r="E142" s="45"/>
      <c r="F142" s="45"/>
      <c r="G142" s="45"/>
      <c r="H142" s="45"/>
      <c r="I142" s="45"/>
      <c r="J142" s="45"/>
      <c r="K142" s="45"/>
      <c r="L142" s="45"/>
      <c r="M142" s="45"/>
      <c r="N142" s="51"/>
      <c r="O142" s="51"/>
      <c r="P142" s="51"/>
      <c r="Q142" s="3"/>
      <c r="R142" s="3"/>
      <c r="S142" s="3"/>
      <c r="T142" s="3"/>
      <c r="U142" s="3"/>
      <c r="V142" s="3"/>
      <c r="W142" s="3"/>
      <c r="X142" s="3"/>
      <c r="Y142" s="3"/>
      <c r="Z142" s="3"/>
      <c r="AA142" s="3"/>
      <c r="AB142" s="3"/>
      <c r="AC142" s="3"/>
      <c r="AD142" s="3"/>
      <c r="AE142" s="3"/>
      <c r="AF142" s="3"/>
      <c r="AG142" s="3"/>
      <c r="AH142" s="3"/>
      <c r="AI142" s="3"/>
      <c r="AJ142" s="3"/>
    </row>
    <row r="143">
      <c r="A143" s="3"/>
      <c r="B143" s="45"/>
      <c r="C143" s="45"/>
      <c r="D143" s="45"/>
      <c r="E143" s="45"/>
      <c r="F143" s="45"/>
      <c r="G143" s="45"/>
      <c r="H143" s="45"/>
      <c r="I143" s="45"/>
      <c r="J143" s="45"/>
      <c r="K143" s="45"/>
      <c r="L143" s="45"/>
      <c r="M143" s="45"/>
      <c r="N143" s="51"/>
      <c r="O143" s="51"/>
      <c r="P143" s="51"/>
      <c r="Q143" s="3"/>
      <c r="R143" s="3"/>
      <c r="S143" s="3"/>
      <c r="T143" s="3"/>
      <c r="U143" s="3"/>
      <c r="V143" s="3"/>
      <c r="W143" s="3"/>
      <c r="X143" s="3"/>
      <c r="Y143" s="3"/>
      <c r="Z143" s="3"/>
      <c r="AA143" s="3"/>
      <c r="AB143" s="3"/>
      <c r="AC143" s="3"/>
      <c r="AD143" s="3"/>
      <c r="AE143" s="3"/>
      <c r="AF143" s="3"/>
      <c r="AG143" s="3"/>
      <c r="AH143" s="3"/>
      <c r="AI143" s="3"/>
      <c r="AJ143" s="3"/>
    </row>
    <row r="144">
      <c r="A144" s="3"/>
      <c r="B144" s="45"/>
      <c r="C144" s="45"/>
      <c r="D144" s="45"/>
      <c r="E144" s="45"/>
      <c r="F144" s="45"/>
      <c r="G144" s="45"/>
      <c r="H144" s="45"/>
      <c r="I144" s="45"/>
      <c r="J144" s="45"/>
      <c r="K144" s="45"/>
      <c r="L144" s="45"/>
      <c r="M144" s="45"/>
      <c r="N144" s="51"/>
      <c r="O144" s="51"/>
      <c r="P144" s="51"/>
      <c r="Q144" s="3"/>
      <c r="R144" s="3"/>
      <c r="S144" s="3"/>
      <c r="T144" s="3"/>
      <c r="U144" s="3"/>
      <c r="V144" s="3"/>
      <c r="W144" s="3"/>
      <c r="X144" s="3"/>
      <c r="Y144" s="3"/>
      <c r="Z144" s="3"/>
      <c r="AA144" s="3"/>
      <c r="AB144" s="3"/>
      <c r="AC144" s="3"/>
      <c r="AD144" s="3"/>
      <c r="AE144" s="3"/>
      <c r="AF144" s="3"/>
      <c r="AG144" s="3"/>
      <c r="AH144" s="3"/>
      <c r="AI144" s="3"/>
      <c r="AJ144" s="3"/>
    </row>
    <row r="145">
      <c r="A145" s="3"/>
      <c r="B145" s="45"/>
      <c r="C145" s="45"/>
      <c r="D145" s="45"/>
      <c r="E145" s="45"/>
      <c r="F145" s="45"/>
      <c r="G145" s="45"/>
      <c r="H145" s="45"/>
      <c r="I145" s="45"/>
      <c r="J145" s="45"/>
      <c r="K145" s="45"/>
      <c r="L145" s="45"/>
      <c r="M145" s="45"/>
      <c r="N145" s="51"/>
      <c r="O145" s="51"/>
      <c r="P145" s="51"/>
      <c r="Q145" s="3"/>
      <c r="R145" s="3"/>
      <c r="S145" s="3"/>
      <c r="T145" s="3"/>
      <c r="U145" s="3"/>
      <c r="V145" s="3"/>
      <c r="W145" s="3"/>
      <c r="X145" s="3"/>
      <c r="Y145" s="3"/>
      <c r="Z145" s="3"/>
      <c r="AA145" s="3"/>
      <c r="AB145" s="3"/>
      <c r="AC145" s="3"/>
      <c r="AD145" s="3"/>
      <c r="AE145" s="3"/>
      <c r="AF145" s="3"/>
      <c r="AG145" s="3"/>
      <c r="AH145" s="3"/>
      <c r="AI145" s="3"/>
      <c r="AJ145" s="3"/>
    </row>
    <row r="146">
      <c r="A146" s="3"/>
      <c r="B146" s="45"/>
      <c r="C146" s="45"/>
      <c r="D146" s="45"/>
      <c r="E146" s="45"/>
      <c r="F146" s="45"/>
      <c r="G146" s="45"/>
      <c r="H146" s="45"/>
      <c r="I146" s="45"/>
      <c r="J146" s="45"/>
      <c r="K146" s="45"/>
      <c r="L146" s="45"/>
      <c r="M146" s="45"/>
      <c r="N146" s="51"/>
      <c r="O146" s="51"/>
      <c r="P146" s="51"/>
      <c r="Q146" s="3"/>
      <c r="R146" s="3"/>
      <c r="S146" s="3"/>
      <c r="T146" s="3"/>
      <c r="U146" s="3"/>
      <c r="V146" s="3"/>
      <c r="W146" s="3"/>
      <c r="X146" s="3"/>
      <c r="Y146" s="3"/>
      <c r="Z146" s="3"/>
      <c r="AA146" s="3"/>
      <c r="AB146" s="3"/>
      <c r="AC146" s="3"/>
      <c r="AD146" s="3"/>
      <c r="AE146" s="3"/>
      <c r="AF146" s="3"/>
      <c r="AG146" s="3"/>
      <c r="AH146" s="3"/>
      <c r="AI146" s="3"/>
      <c r="AJ146" s="3"/>
    </row>
    <row r="147">
      <c r="A147" s="3"/>
      <c r="B147" s="45"/>
      <c r="C147" s="45"/>
      <c r="D147" s="45"/>
      <c r="E147" s="45"/>
      <c r="F147" s="45"/>
      <c r="G147" s="45"/>
      <c r="H147" s="45"/>
      <c r="I147" s="45"/>
      <c r="J147" s="45"/>
      <c r="K147" s="45"/>
      <c r="L147" s="45"/>
      <c r="M147" s="45"/>
      <c r="N147" s="51"/>
      <c r="O147" s="51"/>
      <c r="P147" s="51"/>
      <c r="Q147" s="3"/>
      <c r="R147" s="3"/>
      <c r="S147" s="3"/>
      <c r="T147" s="3"/>
      <c r="U147" s="3"/>
      <c r="V147" s="3"/>
      <c r="W147" s="3"/>
      <c r="X147" s="3"/>
      <c r="Y147" s="3"/>
      <c r="Z147" s="3"/>
      <c r="AA147" s="3"/>
      <c r="AB147" s="3"/>
      <c r="AC147" s="3"/>
      <c r="AD147" s="3"/>
      <c r="AE147" s="3"/>
      <c r="AF147" s="3"/>
      <c r="AG147" s="3"/>
      <c r="AH147" s="3"/>
      <c r="AI147" s="3"/>
      <c r="AJ147" s="3"/>
    </row>
    <row r="148">
      <c r="A148" s="3"/>
      <c r="B148" s="45"/>
      <c r="C148" s="45"/>
      <c r="D148" s="45"/>
      <c r="E148" s="45"/>
      <c r="F148" s="45"/>
      <c r="G148" s="45"/>
      <c r="H148" s="45"/>
      <c r="I148" s="45"/>
      <c r="J148" s="45"/>
      <c r="K148" s="45"/>
      <c r="L148" s="45"/>
      <c r="M148" s="45"/>
      <c r="N148" s="51"/>
      <c r="O148" s="51"/>
      <c r="P148" s="51"/>
      <c r="Q148" s="3"/>
      <c r="R148" s="3"/>
      <c r="S148" s="3"/>
      <c r="T148" s="3"/>
      <c r="U148" s="3"/>
      <c r="V148" s="3"/>
      <c r="W148" s="3"/>
      <c r="X148" s="3"/>
      <c r="Y148" s="3"/>
      <c r="Z148" s="3"/>
      <c r="AA148" s="3"/>
      <c r="AB148" s="3"/>
      <c r="AC148" s="3"/>
      <c r="AD148" s="3"/>
      <c r="AE148" s="3"/>
      <c r="AF148" s="3"/>
      <c r="AG148" s="3"/>
      <c r="AH148" s="3"/>
      <c r="AI148" s="3"/>
      <c r="AJ148" s="3"/>
    </row>
    <row r="149">
      <c r="A149" s="3"/>
      <c r="B149" s="45"/>
      <c r="C149" s="45"/>
      <c r="D149" s="45"/>
      <c r="E149" s="45"/>
      <c r="F149" s="45"/>
      <c r="G149" s="45"/>
      <c r="H149" s="45"/>
      <c r="I149" s="45"/>
      <c r="J149" s="45"/>
      <c r="K149" s="45"/>
      <c r="L149" s="45"/>
      <c r="M149" s="45"/>
      <c r="N149" s="51"/>
      <c r="O149" s="51"/>
      <c r="P149" s="51"/>
      <c r="Q149" s="3"/>
      <c r="R149" s="3"/>
      <c r="S149" s="3"/>
      <c r="T149" s="3"/>
      <c r="U149" s="3"/>
      <c r="V149" s="3"/>
      <c r="W149" s="3"/>
      <c r="X149" s="3"/>
      <c r="Y149" s="3"/>
      <c r="Z149" s="3"/>
      <c r="AA149" s="3"/>
      <c r="AB149" s="3"/>
      <c r="AC149" s="3"/>
      <c r="AD149" s="3"/>
      <c r="AE149" s="3"/>
      <c r="AF149" s="3"/>
      <c r="AG149" s="3"/>
      <c r="AH149" s="3"/>
      <c r="AI149" s="3"/>
      <c r="AJ149" s="3"/>
    </row>
    <row r="150">
      <c r="A150" s="3"/>
      <c r="B150" s="45"/>
      <c r="C150" s="45"/>
      <c r="D150" s="45"/>
      <c r="E150" s="45"/>
      <c r="F150" s="45"/>
      <c r="G150" s="45"/>
      <c r="H150" s="45"/>
      <c r="I150" s="45"/>
      <c r="J150" s="45"/>
      <c r="K150" s="45"/>
      <c r="L150" s="45"/>
      <c r="M150" s="45"/>
      <c r="N150" s="51"/>
      <c r="O150" s="51"/>
      <c r="P150" s="51"/>
      <c r="Q150" s="3"/>
      <c r="R150" s="3"/>
      <c r="S150" s="3"/>
      <c r="T150" s="3"/>
      <c r="U150" s="3"/>
      <c r="V150" s="3"/>
      <c r="W150" s="3"/>
      <c r="X150" s="3"/>
      <c r="Y150" s="3"/>
      <c r="Z150" s="3"/>
      <c r="AA150" s="3"/>
      <c r="AB150" s="3"/>
      <c r="AC150" s="3"/>
      <c r="AD150" s="3"/>
      <c r="AE150" s="3"/>
      <c r="AF150" s="3"/>
      <c r="AG150" s="3"/>
      <c r="AH150" s="3"/>
      <c r="AI150" s="3"/>
      <c r="AJ150" s="3"/>
    </row>
    <row r="151">
      <c r="A151" s="3"/>
      <c r="B151" s="45"/>
      <c r="C151" s="45"/>
      <c r="D151" s="45"/>
      <c r="E151" s="45"/>
      <c r="F151" s="45"/>
      <c r="G151" s="45"/>
      <c r="H151" s="45"/>
      <c r="I151" s="45"/>
      <c r="J151" s="45"/>
      <c r="K151" s="45"/>
      <c r="L151" s="45"/>
      <c r="M151" s="45"/>
      <c r="N151" s="51"/>
      <c r="O151" s="51"/>
      <c r="P151" s="51"/>
      <c r="Q151" s="3"/>
      <c r="R151" s="3"/>
      <c r="S151" s="3"/>
      <c r="T151" s="3"/>
      <c r="U151" s="3"/>
      <c r="V151" s="3"/>
      <c r="W151" s="3"/>
      <c r="X151" s="3"/>
      <c r="Y151" s="3"/>
      <c r="Z151" s="3"/>
      <c r="AA151" s="3"/>
      <c r="AB151" s="3"/>
      <c r="AC151" s="3"/>
      <c r="AD151" s="3"/>
      <c r="AE151" s="3"/>
      <c r="AF151" s="3"/>
      <c r="AG151" s="3"/>
      <c r="AH151" s="3"/>
      <c r="AI151" s="3"/>
      <c r="AJ151" s="3"/>
    </row>
    <row r="152">
      <c r="A152" s="3"/>
      <c r="B152" s="45"/>
      <c r="C152" s="45"/>
      <c r="D152" s="45"/>
      <c r="E152" s="45"/>
      <c r="F152" s="45"/>
      <c r="G152" s="45"/>
      <c r="H152" s="45"/>
      <c r="I152" s="45"/>
      <c r="J152" s="45"/>
      <c r="K152" s="45"/>
      <c r="L152" s="45"/>
      <c r="M152" s="45"/>
      <c r="N152" s="51"/>
      <c r="O152" s="51"/>
      <c r="P152" s="51"/>
      <c r="Q152" s="3"/>
      <c r="R152" s="3"/>
      <c r="S152" s="3"/>
      <c r="T152" s="3"/>
      <c r="U152" s="3"/>
      <c r="V152" s="3"/>
      <c r="W152" s="3"/>
      <c r="X152" s="3"/>
      <c r="Y152" s="3"/>
      <c r="Z152" s="3"/>
      <c r="AA152" s="3"/>
      <c r="AB152" s="3"/>
      <c r="AC152" s="3"/>
      <c r="AD152" s="3"/>
      <c r="AE152" s="3"/>
      <c r="AF152" s="3"/>
      <c r="AG152" s="3"/>
      <c r="AH152" s="3"/>
      <c r="AI152" s="3"/>
      <c r="AJ152" s="3"/>
    </row>
    <row r="153">
      <c r="A153" s="3"/>
      <c r="B153" s="45"/>
      <c r="C153" s="45"/>
      <c r="D153" s="45"/>
      <c r="E153" s="45"/>
      <c r="F153" s="45"/>
      <c r="G153" s="45"/>
      <c r="H153" s="45"/>
      <c r="I153" s="45"/>
      <c r="J153" s="45"/>
      <c r="K153" s="45"/>
      <c r="L153" s="45"/>
      <c r="M153" s="45"/>
      <c r="N153" s="51"/>
      <c r="O153" s="51"/>
      <c r="P153" s="51"/>
      <c r="Q153" s="3"/>
      <c r="R153" s="3"/>
      <c r="S153" s="3"/>
      <c r="T153" s="3"/>
      <c r="U153" s="3"/>
      <c r="V153" s="3"/>
      <c r="W153" s="3"/>
      <c r="X153" s="3"/>
      <c r="Y153" s="3"/>
      <c r="Z153" s="3"/>
      <c r="AA153" s="3"/>
      <c r="AB153" s="3"/>
      <c r="AC153" s="3"/>
      <c r="AD153" s="3"/>
      <c r="AE153" s="3"/>
      <c r="AF153" s="3"/>
      <c r="AG153" s="3"/>
      <c r="AH153" s="3"/>
      <c r="AI153" s="3"/>
      <c r="AJ153" s="3"/>
    </row>
    <row r="154">
      <c r="A154" s="3"/>
      <c r="B154" s="45"/>
      <c r="C154" s="45"/>
      <c r="D154" s="45"/>
      <c r="E154" s="45"/>
      <c r="F154" s="45"/>
      <c r="G154" s="45"/>
      <c r="H154" s="45"/>
      <c r="I154" s="45"/>
      <c r="J154" s="45"/>
      <c r="K154" s="45"/>
      <c r="L154" s="45"/>
      <c r="M154" s="45"/>
      <c r="N154" s="51"/>
      <c r="O154" s="51"/>
      <c r="P154" s="51"/>
      <c r="Q154" s="3"/>
      <c r="R154" s="3"/>
      <c r="S154" s="3"/>
      <c r="T154" s="3"/>
      <c r="U154" s="3"/>
      <c r="V154" s="3"/>
      <c r="W154" s="3"/>
      <c r="X154" s="3"/>
      <c r="Y154" s="3"/>
      <c r="Z154" s="3"/>
      <c r="AA154" s="3"/>
      <c r="AB154" s="3"/>
      <c r="AC154" s="3"/>
      <c r="AD154" s="3"/>
      <c r="AE154" s="3"/>
      <c r="AF154" s="3"/>
      <c r="AG154" s="3"/>
      <c r="AH154" s="3"/>
      <c r="AI154" s="3"/>
      <c r="AJ154" s="3"/>
    </row>
    <row r="155">
      <c r="A155" s="3"/>
      <c r="B155" s="45"/>
      <c r="C155" s="45"/>
      <c r="D155" s="45"/>
      <c r="E155" s="45"/>
      <c r="F155" s="45"/>
      <c r="G155" s="45"/>
      <c r="H155" s="45"/>
      <c r="I155" s="45"/>
      <c r="J155" s="45"/>
      <c r="K155" s="45"/>
      <c r="L155" s="45"/>
      <c r="M155" s="45"/>
      <c r="N155" s="51"/>
      <c r="O155" s="51"/>
      <c r="P155" s="51"/>
      <c r="Q155" s="3"/>
      <c r="R155" s="3"/>
      <c r="S155" s="3"/>
      <c r="T155" s="3"/>
      <c r="U155" s="3"/>
      <c r="V155" s="3"/>
      <c r="W155" s="3"/>
      <c r="X155" s="3"/>
      <c r="Y155" s="3"/>
      <c r="Z155" s="3"/>
      <c r="AA155" s="3"/>
      <c r="AB155" s="3"/>
      <c r="AC155" s="3"/>
      <c r="AD155" s="3"/>
      <c r="AE155" s="3"/>
      <c r="AF155" s="3"/>
      <c r="AG155" s="3"/>
      <c r="AH155" s="3"/>
      <c r="AI155" s="3"/>
      <c r="AJ155" s="3"/>
    </row>
    <row r="156">
      <c r="A156" s="3"/>
      <c r="B156" s="45"/>
      <c r="C156" s="45"/>
      <c r="D156" s="45"/>
      <c r="E156" s="45"/>
      <c r="F156" s="45"/>
      <c r="G156" s="45"/>
      <c r="H156" s="45"/>
      <c r="I156" s="45"/>
      <c r="J156" s="45"/>
      <c r="K156" s="45"/>
      <c r="L156" s="45"/>
      <c r="M156" s="45"/>
      <c r="N156" s="51"/>
      <c r="O156" s="51"/>
      <c r="P156" s="51"/>
      <c r="Q156" s="3"/>
      <c r="R156" s="3"/>
      <c r="S156" s="3"/>
      <c r="T156" s="3"/>
      <c r="U156" s="3"/>
      <c r="V156" s="3"/>
      <c r="W156" s="3"/>
      <c r="X156" s="3"/>
      <c r="Y156" s="3"/>
      <c r="Z156" s="3"/>
      <c r="AA156" s="3"/>
      <c r="AB156" s="3"/>
      <c r="AC156" s="3"/>
      <c r="AD156" s="3"/>
      <c r="AE156" s="3"/>
      <c r="AF156" s="3"/>
      <c r="AG156" s="3"/>
      <c r="AH156" s="3"/>
      <c r="AI156" s="3"/>
      <c r="AJ156" s="3"/>
    </row>
    <row r="157">
      <c r="A157" s="3"/>
      <c r="B157" s="45"/>
      <c r="C157" s="45"/>
      <c r="D157" s="45"/>
      <c r="E157" s="45"/>
      <c r="F157" s="45"/>
      <c r="G157" s="45"/>
      <c r="H157" s="45"/>
      <c r="I157" s="45"/>
      <c r="J157" s="45"/>
      <c r="K157" s="45"/>
      <c r="L157" s="45"/>
      <c r="M157" s="45"/>
      <c r="N157" s="51"/>
      <c r="O157" s="51"/>
      <c r="P157" s="51"/>
      <c r="Q157" s="3"/>
      <c r="R157" s="3"/>
      <c r="S157" s="3"/>
      <c r="T157" s="3"/>
      <c r="U157" s="3"/>
      <c r="V157" s="3"/>
      <c r="W157" s="3"/>
      <c r="X157" s="3"/>
      <c r="Y157" s="3"/>
      <c r="Z157" s="3"/>
      <c r="AA157" s="3"/>
      <c r="AB157" s="3"/>
      <c r="AC157" s="3"/>
      <c r="AD157" s="3"/>
      <c r="AE157" s="3"/>
      <c r="AF157" s="3"/>
      <c r="AG157" s="3"/>
      <c r="AH157" s="3"/>
      <c r="AI157" s="3"/>
      <c r="AJ157" s="3"/>
    </row>
    <row r="158">
      <c r="A158" s="3"/>
      <c r="B158" s="45"/>
      <c r="C158" s="45"/>
      <c r="D158" s="45"/>
      <c r="E158" s="45"/>
      <c r="F158" s="45"/>
      <c r="G158" s="45"/>
      <c r="H158" s="45"/>
      <c r="I158" s="45"/>
      <c r="J158" s="45"/>
      <c r="K158" s="45"/>
      <c r="L158" s="45"/>
      <c r="M158" s="45"/>
      <c r="N158" s="51"/>
      <c r="O158" s="51"/>
      <c r="P158" s="51"/>
      <c r="Q158" s="3"/>
      <c r="R158" s="3"/>
      <c r="S158" s="3"/>
      <c r="T158" s="3"/>
      <c r="U158" s="3"/>
      <c r="V158" s="3"/>
      <c r="W158" s="3"/>
      <c r="X158" s="3"/>
      <c r="Y158" s="3"/>
      <c r="Z158" s="3"/>
      <c r="AA158" s="3"/>
      <c r="AB158" s="3"/>
      <c r="AC158" s="3"/>
      <c r="AD158" s="3"/>
      <c r="AE158" s="3"/>
      <c r="AF158" s="3"/>
      <c r="AG158" s="3"/>
      <c r="AH158" s="3"/>
      <c r="AI158" s="3"/>
      <c r="AJ158" s="3"/>
    </row>
    <row r="159">
      <c r="A159" s="3"/>
      <c r="B159" s="45"/>
      <c r="C159" s="45"/>
      <c r="D159" s="45"/>
      <c r="E159" s="45"/>
      <c r="F159" s="45"/>
      <c r="G159" s="45"/>
      <c r="H159" s="45"/>
      <c r="I159" s="45"/>
      <c r="J159" s="45"/>
      <c r="K159" s="45"/>
      <c r="L159" s="45"/>
      <c r="M159" s="45"/>
      <c r="N159" s="51"/>
      <c r="O159" s="51"/>
      <c r="P159" s="51"/>
      <c r="Q159" s="3"/>
      <c r="R159" s="3"/>
      <c r="S159" s="3"/>
      <c r="T159" s="3"/>
      <c r="U159" s="3"/>
      <c r="V159" s="3"/>
      <c r="W159" s="3"/>
      <c r="X159" s="3"/>
      <c r="Y159" s="3"/>
      <c r="Z159" s="3"/>
      <c r="AA159" s="3"/>
      <c r="AB159" s="3"/>
      <c r="AC159" s="3"/>
      <c r="AD159" s="3"/>
      <c r="AE159" s="3"/>
      <c r="AF159" s="3"/>
      <c r="AG159" s="3"/>
      <c r="AH159" s="3"/>
      <c r="AI159" s="3"/>
      <c r="AJ159" s="3"/>
    </row>
    <row r="160">
      <c r="A160" s="3"/>
      <c r="B160" s="45"/>
      <c r="C160" s="45"/>
      <c r="D160" s="45"/>
      <c r="E160" s="45"/>
      <c r="F160" s="45"/>
      <c r="G160" s="45"/>
      <c r="H160" s="45"/>
      <c r="I160" s="45"/>
      <c r="J160" s="45"/>
      <c r="K160" s="45"/>
      <c r="L160" s="45"/>
      <c r="M160" s="45"/>
      <c r="N160" s="51"/>
      <c r="O160" s="51"/>
      <c r="P160" s="51"/>
      <c r="Q160" s="3"/>
      <c r="R160" s="3"/>
      <c r="S160" s="3"/>
      <c r="T160" s="3"/>
      <c r="U160" s="3"/>
      <c r="V160" s="3"/>
      <c r="W160" s="3"/>
      <c r="X160" s="3"/>
      <c r="Y160" s="3"/>
      <c r="Z160" s="3"/>
      <c r="AA160" s="3"/>
      <c r="AB160" s="3"/>
      <c r="AC160" s="3"/>
      <c r="AD160" s="3"/>
      <c r="AE160" s="3"/>
      <c r="AF160" s="3"/>
      <c r="AG160" s="3"/>
      <c r="AH160" s="3"/>
      <c r="AI160" s="3"/>
      <c r="AJ160" s="3"/>
    </row>
    <row r="161">
      <c r="A161" s="3"/>
      <c r="B161" s="45"/>
      <c r="C161" s="45"/>
      <c r="D161" s="45"/>
      <c r="E161" s="45"/>
      <c r="F161" s="45"/>
      <c r="G161" s="45"/>
      <c r="H161" s="45"/>
      <c r="I161" s="45"/>
      <c r="J161" s="45"/>
      <c r="K161" s="45"/>
      <c r="L161" s="45"/>
      <c r="M161" s="45"/>
      <c r="N161" s="51"/>
      <c r="O161" s="51"/>
      <c r="P161" s="51"/>
      <c r="Q161" s="3"/>
      <c r="R161" s="3"/>
      <c r="S161" s="3"/>
      <c r="T161" s="3"/>
      <c r="U161" s="3"/>
      <c r="V161" s="3"/>
      <c r="W161" s="3"/>
      <c r="X161" s="3"/>
      <c r="Y161" s="3"/>
      <c r="Z161" s="3"/>
      <c r="AA161" s="3"/>
      <c r="AB161" s="3"/>
      <c r="AC161" s="3"/>
      <c r="AD161" s="3"/>
      <c r="AE161" s="3"/>
      <c r="AF161" s="3"/>
      <c r="AG161" s="3"/>
      <c r="AH161" s="3"/>
      <c r="AI161" s="3"/>
      <c r="AJ161" s="3"/>
    </row>
    <row r="162">
      <c r="A162" s="3"/>
      <c r="B162" s="45"/>
      <c r="C162" s="45"/>
      <c r="D162" s="45"/>
      <c r="E162" s="45"/>
      <c r="F162" s="45"/>
      <c r="G162" s="45"/>
      <c r="H162" s="45"/>
      <c r="I162" s="45"/>
      <c r="J162" s="45"/>
      <c r="K162" s="45"/>
      <c r="L162" s="45"/>
      <c r="M162" s="45"/>
      <c r="N162" s="51"/>
      <c r="O162" s="51"/>
      <c r="P162" s="51"/>
      <c r="Q162" s="3"/>
      <c r="R162" s="3"/>
      <c r="S162" s="3"/>
      <c r="T162" s="3"/>
      <c r="U162" s="3"/>
      <c r="V162" s="3"/>
      <c r="W162" s="3"/>
      <c r="X162" s="3"/>
      <c r="Y162" s="3"/>
      <c r="Z162" s="3"/>
      <c r="AA162" s="3"/>
      <c r="AB162" s="3"/>
      <c r="AC162" s="3"/>
      <c r="AD162" s="3"/>
      <c r="AE162" s="3"/>
      <c r="AF162" s="3"/>
      <c r="AG162" s="3"/>
      <c r="AH162" s="3"/>
      <c r="AI162" s="3"/>
      <c r="AJ162" s="3"/>
    </row>
    <row r="163">
      <c r="A163" s="3"/>
      <c r="B163" s="45"/>
      <c r="C163" s="45"/>
      <c r="D163" s="45"/>
      <c r="E163" s="45"/>
      <c r="F163" s="45"/>
      <c r="G163" s="45"/>
      <c r="H163" s="45"/>
      <c r="I163" s="45"/>
      <c r="J163" s="45"/>
      <c r="K163" s="45"/>
      <c r="L163" s="45"/>
      <c r="M163" s="45"/>
      <c r="N163" s="51"/>
      <c r="O163" s="51"/>
      <c r="P163" s="51"/>
      <c r="Q163" s="3"/>
      <c r="R163" s="3"/>
      <c r="S163" s="3"/>
      <c r="T163" s="3"/>
      <c r="U163" s="3"/>
      <c r="V163" s="3"/>
      <c r="W163" s="3"/>
      <c r="X163" s="3"/>
      <c r="Y163" s="3"/>
      <c r="Z163" s="3"/>
      <c r="AA163" s="3"/>
      <c r="AB163" s="3"/>
      <c r="AC163" s="3"/>
      <c r="AD163" s="3"/>
      <c r="AE163" s="3"/>
      <c r="AF163" s="3"/>
      <c r="AG163" s="3"/>
      <c r="AH163" s="3"/>
      <c r="AI163" s="3"/>
      <c r="AJ163" s="3"/>
    </row>
    <row r="164">
      <c r="A164" s="3"/>
      <c r="B164" s="45"/>
      <c r="C164" s="45"/>
      <c r="D164" s="45"/>
      <c r="E164" s="45"/>
      <c r="F164" s="45"/>
      <c r="G164" s="45"/>
      <c r="H164" s="45"/>
      <c r="I164" s="45"/>
      <c r="J164" s="45"/>
      <c r="K164" s="45"/>
      <c r="L164" s="45"/>
      <c r="M164" s="45"/>
      <c r="N164" s="51"/>
      <c r="O164" s="51"/>
      <c r="P164" s="51"/>
      <c r="Q164" s="3"/>
      <c r="R164" s="3"/>
      <c r="S164" s="3"/>
      <c r="T164" s="3"/>
      <c r="U164" s="3"/>
      <c r="V164" s="3"/>
      <c r="W164" s="3"/>
      <c r="X164" s="3"/>
      <c r="Y164" s="3"/>
      <c r="Z164" s="3"/>
      <c r="AA164" s="3"/>
      <c r="AB164" s="3"/>
      <c r="AC164" s="3"/>
      <c r="AD164" s="3"/>
      <c r="AE164" s="3"/>
      <c r="AF164" s="3"/>
      <c r="AG164" s="3"/>
      <c r="AH164" s="3"/>
      <c r="AI164" s="3"/>
      <c r="AJ164" s="3"/>
    </row>
    <row r="165">
      <c r="A165" s="3"/>
      <c r="B165" s="45"/>
      <c r="C165" s="45"/>
      <c r="D165" s="45"/>
      <c r="E165" s="45"/>
      <c r="F165" s="45"/>
      <c r="G165" s="45"/>
      <c r="H165" s="45"/>
      <c r="I165" s="45"/>
      <c r="J165" s="45"/>
      <c r="K165" s="45"/>
      <c r="L165" s="45"/>
      <c r="M165" s="45"/>
      <c r="N165" s="51"/>
      <c r="O165" s="51"/>
      <c r="P165" s="51"/>
      <c r="Q165" s="3"/>
      <c r="R165" s="3"/>
      <c r="S165" s="3"/>
      <c r="T165" s="3"/>
      <c r="U165" s="3"/>
      <c r="V165" s="3"/>
      <c r="W165" s="3"/>
      <c r="X165" s="3"/>
      <c r="Y165" s="3"/>
      <c r="Z165" s="3"/>
      <c r="AA165" s="3"/>
      <c r="AB165" s="3"/>
      <c r="AC165" s="3"/>
      <c r="AD165" s="3"/>
      <c r="AE165" s="3"/>
      <c r="AF165" s="3"/>
      <c r="AG165" s="3"/>
      <c r="AH165" s="3"/>
      <c r="AI165" s="3"/>
      <c r="AJ165" s="3"/>
    </row>
    <row r="166">
      <c r="A166" s="3"/>
      <c r="B166" s="45"/>
      <c r="C166" s="45"/>
      <c r="D166" s="45"/>
      <c r="E166" s="45"/>
      <c r="F166" s="45"/>
      <c r="G166" s="45"/>
      <c r="H166" s="45"/>
      <c r="I166" s="45"/>
      <c r="J166" s="45"/>
      <c r="K166" s="45"/>
      <c r="L166" s="45"/>
      <c r="M166" s="45"/>
      <c r="N166" s="51"/>
      <c r="O166" s="51"/>
      <c r="P166" s="51"/>
      <c r="Q166" s="3"/>
      <c r="R166" s="3"/>
      <c r="S166" s="3"/>
      <c r="T166" s="3"/>
      <c r="U166" s="3"/>
      <c r="V166" s="3"/>
      <c r="W166" s="3"/>
      <c r="X166" s="3"/>
      <c r="Y166" s="3"/>
      <c r="Z166" s="3"/>
      <c r="AA166" s="3"/>
      <c r="AB166" s="3"/>
      <c r="AC166" s="3"/>
      <c r="AD166" s="3"/>
      <c r="AE166" s="3"/>
      <c r="AF166" s="3"/>
      <c r="AG166" s="3"/>
      <c r="AH166" s="3"/>
      <c r="AI166" s="3"/>
      <c r="AJ166" s="3"/>
    </row>
    <row r="167">
      <c r="A167" s="3"/>
      <c r="B167" s="45"/>
      <c r="C167" s="45"/>
      <c r="D167" s="45"/>
      <c r="E167" s="45"/>
      <c r="F167" s="45"/>
      <c r="G167" s="45"/>
      <c r="H167" s="45"/>
      <c r="I167" s="45"/>
      <c r="J167" s="45"/>
      <c r="K167" s="45"/>
      <c r="L167" s="45"/>
      <c r="M167" s="45"/>
      <c r="N167" s="51"/>
      <c r="O167" s="51"/>
      <c r="P167" s="51"/>
      <c r="Q167" s="3"/>
      <c r="R167" s="3"/>
      <c r="S167" s="3"/>
      <c r="T167" s="3"/>
      <c r="U167" s="3"/>
      <c r="V167" s="3"/>
      <c r="W167" s="3"/>
      <c r="X167" s="3"/>
      <c r="Y167" s="3"/>
      <c r="Z167" s="3"/>
      <c r="AA167" s="3"/>
      <c r="AB167" s="3"/>
      <c r="AC167" s="3"/>
      <c r="AD167" s="3"/>
      <c r="AE167" s="3"/>
      <c r="AF167" s="3"/>
      <c r="AG167" s="3"/>
      <c r="AH167" s="3"/>
      <c r="AI167" s="3"/>
      <c r="AJ167" s="3"/>
    </row>
    <row r="168">
      <c r="A168" s="3"/>
      <c r="B168" s="45"/>
      <c r="C168" s="45"/>
      <c r="D168" s="45"/>
      <c r="E168" s="45"/>
      <c r="F168" s="45"/>
      <c r="G168" s="45"/>
      <c r="H168" s="45"/>
      <c r="I168" s="45"/>
      <c r="J168" s="45"/>
      <c r="K168" s="45"/>
      <c r="L168" s="45"/>
      <c r="M168" s="45"/>
      <c r="N168" s="51"/>
      <c r="O168" s="51"/>
      <c r="P168" s="51"/>
      <c r="Q168" s="3"/>
      <c r="R168" s="3"/>
      <c r="S168" s="3"/>
      <c r="T168" s="3"/>
      <c r="U168" s="3"/>
      <c r="V168" s="3"/>
      <c r="W168" s="3"/>
      <c r="X168" s="3"/>
      <c r="Y168" s="3"/>
      <c r="Z168" s="3"/>
      <c r="AA168" s="3"/>
      <c r="AB168" s="3"/>
      <c r="AC168" s="3"/>
      <c r="AD168" s="3"/>
      <c r="AE168" s="3"/>
      <c r="AF168" s="3"/>
      <c r="AG168" s="3"/>
      <c r="AH168" s="3"/>
      <c r="AI168" s="3"/>
      <c r="AJ168" s="3"/>
    </row>
    <row r="169">
      <c r="A169" s="3"/>
      <c r="B169" s="45"/>
      <c r="C169" s="45"/>
      <c r="D169" s="45"/>
      <c r="E169" s="45"/>
      <c r="F169" s="45"/>
      <c r="G169" s="45"/>
      <c r="H169" s="45"/>
      <c r="I169" s="45"/>
      <c r="J169" s="45"/>
      <c r="K169" s="45"/>
      <c r="L169" s="45"/>
      <c r="M169" s="45"/>
      <c r="N169" s="51"/>
      <c r="O169" s="51"/>
      <c r="P169" s="51"/>
      <c r="Q169" s="3"/>
      <c r="R169" s="3"/>
      <c r="S169" s="3"/>
      <c r="T169" s="3"/>
      <c r="U169" s="3"/>
      <c r="V169" s="3"/>
      <c r="W169" s="3"/>
      <c r="X169" s="3"/>
      <c r="Y169" s="3"/>
      <c r="Z169" s="3"/>
      <c r="AA169" s="3"/>
      <c r="AB169" s="3"/>
      <c r="AC169" s="3"/>
      <c r="AD169" s="3"/>
      <c r="AE169" s="3"/>
      <c r="AF169" s="3"/>
      <c r="AG169" s="3"/>
      <c r="AH169" s="3"/>
      <c r="AI169" s="3"/>
      <c r="AJ169" s="3"/>
    </row>
    <row r="170">
      <c r="A170" s="3"/>
      <c r="B170" s="45"/>
      <c r="C170" s="45"/>
      <c r="D170" s="45"/>
      <c r="E170" s="45"/>
      <c r="F170" s="45"/>
      <c r="G170" s="45"/>
      <c r="H170" s="45"/>
      <c r="I170" s="45"/>
      <c r="J170" s="45"/>
      <c r="K170" s="45"/>
      <c r="L170" s="45"/>
      <c r="M170" s="45"/>
      <c r="N170" s="51"/>
      <c r="O170" s="51"/>
      <c r="P170" s="51"/>
      <c r="Q170" s="3"/>
      <c r="R170" s="3"/>
      <c r="S170" s="3"/>
      <c r="T170" s="3"/>
      <c r="U170" s="3"/>
      <c r="V170" s="3"/>
      <c r="W170" s="3"/>
      <c r="X170" s="3"/>
      <c r="Y170" s="3"/>
      <c r="Z170" s="3"/>
      <c r="AA170" s="3"/>
      <c r="AB170" s="3"/>
      <c r="AC170" s="3"/>
      <c r="AD170" s="3"/>
      <c r="AE170" s="3"/>
      <c r="AF170" s="3"/>
      <c r="AG170" s="3"/>
      <c r="AH170" s="3"/>
      <c r="AI170" s="3"/>
      <c r="AJ170" s="3"/>
    </row>
    <row r="171">
      <c r="A171" s="3"/>
      <c r="B171" s="45"/>
      <c r="C171" s="45"/>
      <c r="D171" s="45"/>
      <c r="E171" s="45"/>
      <c r="F171" s="45"/>
      <c r="G171" s="45"/>
      <c r="H171" s="45"/>
      <c r="I171" s="45"/>
      <c r="J171" s="45"/>
      <c r="K171" s="45"/>
      <c r="L171" s="45"/>
      <c r="M171" s="45"/>
      <c r="N171" s="51"/>
      <c r="O171" s="51"/>
      <c r="P171" s="51"/>
      <c r="Q171" s="3"/>
      <c r="R171" s="3"/>
      <c r="S171" s="3"/>
      <c r="T171" s="3"/>
      <c r="U171" s="3"/>
      <c r="V171" s="3"/>
      <c r="W171" s="3"/>
      <c r="X171" s="3"/>
      <c r="Y171" s="3"/>
      <c r="Z171" s="3"/>
      <c r="AA171" s="3"/>
      <c r="AB171" s="3"/>
      <c r="AC171" s="3"/>
      <c r="AD171" s="3"/>
      <c r="AE171" s="3"/>
      <c r="AF171" s="3"/>
      <c r="AG171" s="3"/>
      <c r="AH171" s="3"/>
      <c r="AI171" s="3"/>
      <c r="AJ171" s="3"/>
    </row>
    <row r="172">
      <c r="A172" s="3"/>
      <c r="B172" s="45"/>
      <c r="C172" s="45"/>
      <c r="D172" s="45"/>
      <c r="E172" s="45"/>
      <c r="F172" s="45"/>
      <c r="G172" s="45"/>
      <c r="H172" s="45"/>
      <c r="I172" s="45"/>
      <c r="J172" s="45"/>
      <c r="K172" s="45"/>
      <c r="L172" s="45"/>
      <c r="M172" s="45"/>
      <c r="N172" s="51"/>
      <c r="O172" s="51"/>
      <c r="P172" s="51"/>
      <c r="Q172" s="3"/>
      <c r="R172" s="3"/>
      <c r="S172" s="3"/>
      <c r="T172" s="3"/>
      <c r="U172" s="3"/>
      <c r="V172" s="3"/>
      <c r="W172" s="3"/>
      <c r="X172" s="3"/>
      <c r="Y172" s="3"/>
      <c r="Z172" s="3"/>
      <c r="AA172" s="3"/>
      <c r="AB172" s="3"/>
      <c r="AC172" s="3"/>
      <c r="AD172" s="3"/>
      <c r="AE172" s="3"/>
      <c r="AF172" s="3"/>
      <c r="AG172" s="3"/>
      <c r="AH172" s="3"/>
      <c r="AI172" s="3"/>
      <c r="AJ172" s="3"/>
    </row>
    <row r="173">
      <c r="A173" s="3"/>
      <c r="B173" s="45"/>
      <c r="C173" s="45"/>
      <c r="D173" s="45"/>
      <c r="E173" s="45"/>
      <c r="F173" s="45"/>
      <c r="G173" s="45"/>
      <c r="H173" s="45"/>
      <c r="I173" s="45"/>
      <c r="J173" s="45"/>
      <c r="K173" s="45"/>
      <c r="L173" s="45"/>
      <c r="M173" s="45"/>
      <c r="N173" s="51"/>
      <c r="O173" s="51"/>
      <c r="P173" s="51"/>
      <c r="Q173" s="3"/>
      <c r="R173" s="3"/>
      <c r="S173" s="3"/>
      <c r="T173" s="3"/>
      <c r="U173" s="3"/>
      <c r="V173" s="3"/>
      <c r="W173" s="3"/>
      <c r="X173" s="3"/>
      <c r="Y173" s="3"/>
      <c r="Z173" s="3"/>
      <c r="AA173" s="3"/>
      <c r="AB173" s="3"/>
      <c r="AC173" s="3"/>
      <c r="AD173" s="3"/>
      <c r="AE173" s="3"/>
      <c r="AF173" s="3"/>
      <c r="AG173" s="3"/>
      <c r="AH173" s="3"/>
      <c r="AI173" s="3"/>
      <c r="AJ173" s="3"/>
    </row>
    <row r="174">
      <c r="A174" s="3"/>
      <c r="B174" s="45"/>
      <c r="C174" s="45"/>
      <c r="D174" s="45"/>
      <c r="E174" s="45"/>
      <c r="F174" s="45"/>
      <c r="G174" s="45"/>
      <c r="H174" s="45"/>
      <c r="I174" s="45"/>
      <c r="J174" s="45"/>
      <c r="K174" s="45"/>
      <c r="L174" s="45"/>
      <c r="M174" s="45"/>
      <c r="N174" s="51"/>
      <c r="O174" s="51"/>
      <c r="P174" s="51"/>
      <c r="Q174" s="3"/>
      <c r="R174" s="3"/>
      <c r="S174" s="3"/>
      <c r="T174" s="3"/>
      <c r="U174" s="3"/>
      <c r="V174" s="3"/>
      <c r="W174" s="3"/>
      <c r="X174" s="3"/>
      <c r="Y174" s="3"/>
      <c r="Z174" s="3"/>
      <c r="AA174" s="3"/>
      <c r="AB174" s="3"/>
      <c r="AC174" s="3"/>
      <c r="AD174" s="3"/>
      <c r="AE174" s="3"/>
      <c r="AF174" s="3"/>
      <c r="AG174" s="3"/>
      <c r="AH174" s="3"/>
      <c r="AI174" s="3"/>
      <c r="AJ174" s="3"/>
    </row>
    <row r="175">
      <c r="A175" s="3"/>
      <c r="B175" s="45"/>
      <c r="C175" s="45"/>
      <c r="D175" s="45"/>
      <c r="E175" s="45"/>
      <c r="F175" s="45"/>
      <c r="G175" s="45"/>
      <c r="H175" s="45"/>
      <c r="I175" s="45"/>
      <c r="J175" s="45"/>
      <c r="K175" s="45"/>
      <c r="L175" s="45"/>
      <c r="M175" s="45"/>
      <c r="N175" s="51"/>
      <c r="O175" s="51"/>
      <c r="P175" s="51"/>
      <c r="Q175" s="3"/>
      <c r="R175" s="3"/>
      <c r="S175" s="3"/>
      <c r="T175" s="3"/>
      <c r="U175" s="3"/>
      <c r="V175" s="3"/>
      <c r="W175" s="3"/>
      <c r="X175" s="3"/>
      <c r="Y175" s="3"/>
      <c r="Z175" s="3"/>
      <c r="AA175" s="3"/>
      <c r="AB175" s="3"/>
      <c r="AC175" s="3"/>
      <c r="AD175" s="3"/>
      <c r="AE175" s="3"/>
      <c r="AF175" s="3"/>
      <c r="AG175" s="3"/>
      <c r="AH175" s="3"/>
      <c r="AI175" s="3"/>
      <c r="AJ175" s="3"/>
    </row>
    <row r="176">
      <c r="A176" s="3"/>
      <c r="B176" s="45"/>
      <c r="C176" s="45"/>
      <c r="D176" s="45"/>
      <c r="E176" s="45"/>
      <c r="F176" s="45"/>
      <c r="G176" s="45"/>
      <c r="H176" s="45"/>
      <c r="I176" s="45"/>
      <c r="J176" s="45"/>
      <c r="K176" s="45"/>
      <c r="L176" s="45"/>
      <c r="M176" s="45"/>
      <c r="N176" s="51"/>
      <c r="O176" s="51"/>
      <c r="P176" s="51"/>
      <c r="Q176" s="3"/>
      <c r="R176" s="3"/>
      <c r="S176" s="3"/>
      <c r="T176" s="3"/>
      <c r="U176" s="3"/>
      <c r="V176" s="3"/>
      <c r="W176" s="3"/>
      <c r="X176" s="3"/>
      <c r="Y176" s="3"/>
      <c r="Z176" s="3"/>
      <c r="AA176" s="3"/>
      <c r="AB176" s="3"/>
      <c r="AC176" s="3"/>
      <c r="AD176" s="3"/>
      <c r="AE176" s="3"/>
      <c r="AF176" s="3"/>
      <c r="AG176" s="3"/>
      <c r="AH176" s="3"/>
      <c r="AI176" s="3"/>
      <c r="AJ176" s="3"/>
    </row>
    <row r="177">
      <c r="A177" s="3"/>
      <c r="B177" s="45"/>
      <c r="C177" s="45"/>
      <c r="D177" s="45"/>
      <c r="E177" s="45"/>
      <c r="F177" s="45"/>
      <c r="G177" s="45"/>
      <c r="H177" s="45"/>
      <c r="I177" s="45"/>
      <c r="J177" s="45"/>
      <c r="K177" s="45"/>
      <c r="L177" s="45"/>
      <c r="M177" s="45"/>
      <c r="N177" s="51"/>
      <c r="O177" s="51"/>
      <c r="P177" s="51"/>
      <c r="Q177" s="3"/>
      <c r="R177" s="3"/>
      <c r="S177" s="3"/>
      <c r="T177" s="3"/>
      <c r="U177" s="3"/>
      <c r="V177" s="3"/>
      <c r="W177" s="3"/>
      <c r="X177" s="3"/>
      <c r="Y177" s="3"/>
      <c r="Z177" s="3"/>
      <c r="AA177" s="3"/>
      <c r="AB177" s="3"/>
      <c r="AC177" s="3"/>
      <c r="AD177" s="3"/>
      <c r="AE177" s="3"/>
      <c r="AF177" s="3"/>
      <c r="AG177" s="3"/>
      <c r="AH177" s="3"/>
      <c r="AI177" s="3"/>
      <c r="AJ177" s="3"/>
    </row>
    <row r="178">
      <c r="A178" s="3"/>
      <c r="B178" s="45"/>
      <c r="C178" s="45"/>
      <c r="D178" s="45"/>
      <c r="E178" s="45"/>
      <c r="F178" s="45"/>
      <c r="G178" s="45"/>
      <c r="H178" s="45"/>
      <c r="I178" s="45"/>
      <c r="J178" s="45"/>
      <c r="K178" s="45"/>
      <c r="L178" s="45"/>
      <c r="M178" s="45"/>
      <c r="N178" s="51"/>
      <c r="O178" s="51"/>
      <c r="P178" s="51"/>
      <c r="Q178" s="3"/>
      <c r="R178" s="3"/>
      <c r="S178" s="3"/>
      <c r="T178" s="3"/>
      <c r="U178" s="3"/>
      <c r="V178" s="3"/>
      <c r="W178" s="3"/>
      <c r="X178" s="3"/>
      <c r="Y178" s="3"/>
      <c r="Z178" s="3"/>
      <c r="AA178" s="3"/>
      <c r="AB178" s="3"/>
      <c r="AC178" s="3"/>
      <c r="AD178" s="3"/>
      <c r="AE178" s="3"/>
      <c r="AF178" s="3"/>
      <c r="AG178" s="3"/>
      <c r="AH178" s="3"/>
      <c r="AI178" s="3"/>
      <c r="AJ178" s="3"/>
    </row>
    <row r="179">
      <c r="A179" s="3"/>
      <c r="B179" s="45"/>
      <c r="C179" s="45"/>
      <c r="D179" s="45"/>
      <c r="E179" s="45"/>
      <c r="F179" s="45"/>
      <c r="G179" s="45"/>
      <c r="H179" s="45"/>
      <c r="I179" s="45"/>
      <c r="J179" s="45"/>
      <c r="K179" s="45"/>
      <c r="L179" s="45"/>
      <c r="M179" s="45"/>
      <c r="N179" s="51"/>
      <c r="O179" s="51"/>
      <c r="P179" s="51"/>
      <c r="Q179" s="3"/>
      <c r="R179" s="3"/>
      <c r="S179" s="3"/>
      <c r="T179" s="3"/>
      <c r="U179" s="3"/>
      <c r="V179" s="3"/>
      <c r="W179" s="3"/>
      <c r="X179" s="3"/>
      <c r="Y179" s="3"/>
      <c r="Z179" s="3"/>
      <c r="AA179" s="3"/>
      <c r="AB179" s="3"/>
      <c r="AC179" s="3"/>
      <c r="AD179" s="3"/>
      <c r="AE179" s="3"/>
      <c r="AF179" s="3"/>
      <c r="AG179" s="3"/>
      <c r="AH179" s="3"/>
      <c r="AI179" s="3"/>
      <c r="AJ179" s="3"/>
    </row>
    <row r="180">
      <c r="A180" s="3"/>
      <c r="B180" s="45"/>
      <c r="C180" s="45"/>
      <c r="D180" s="45"/>
      <c r="E180" s="45"/>
      <c r="F180" s="45"/>
      <c r="G180" s="45"/>
      <c r="H180" s="45"/>
      <c r="I180" s="45"/>
      <c r="J180" s="45"/>
      <c r="K180" s="45"/>
      <c r="L180" s="45"/>
      <c r="M180" s="45"/>
      <c r="N180" s="51"/>
      <c r="O180" s="51"/>
      <c r="P180" s="51"/>
      <c r="Q180" s="3"/>
      <c r="R180" s="3"/>
      <c r="S180" s="3"/>
      <c r="T180" s="3"/>
      <c r="U180" s="3"/>
      <c r="V180" s="3"/>
      <c r="W180" s="3"/>
      <c r="X180" s="3"/>
      <c r="Y180" s="3"/>
      <c r="Z180" s="3"/>
      <c r="AA180" s="3"/>
      <c r="AB180" s="3"/>
      <c r="AC180" s="3"/>
      <c r="AD180" s="3"/>
      <c r="AE180" s="3"/>
      <c r="AF180" s="3"/>
      <c r="AG180" s="3"/>
      <c r="AH180" s="3"/>
      <c r="AI180" s="3"/>
      <c r="AJ180" s="3"/>
    </row>
    <row r="181">
      <c r="A181" s="3"/>
      <c r="B181" s="45"/>
      <c r="C181" s="45"/>
      <c r="D181" s="45"/>
      <c r="E181" s="45"/>
      <c r="F181" s="45"/>
      <c r="G181" s="45"/>
      <c r="H181" s="45"/>
      <c r="I181" s="45"/>
      <c r="J181" s="45"/>
      <c r="K181" s="45"/>
      <c r="L181" s="45"/>
      <c r="M181" s="45"/>
      <c r="N181" s="51"/>
      <c r="O181" s="51"/>
      <c r="P181" s="51"/>
      <c r="Q181" s="3"/>
      <c r="R181" s="3"/>
      <c r="S181" s="3"/>
      <c r="T181" s="3"/>
      <c r="U181" s="3"/>
      <c r="V181" s="3"/>
      <c r="W181" s="3"/>
      <c r="X181" s="3"/>
      <c r="Y181" s="3"/>
      <c r="Z181" s="3"/>
      <c r="AA181" s="3"/>
      <c r="AB181" s="3"/>
      <c r="AC181" s="3"/>
      <c r="AD181" s="3"/>
      <c r="AE181" s="3"/>
      <c r="AF181" s="3"/>
      <c r="AG181" s="3"/>
      <c r="AH181" s="3"/>
      <c r="AI181" s="3"/>
      <c r="AJ181" s="3"/>
    </row>
    <row r="182">
      <c r="A182" s="3"/>
      <c r="B182" s="45"/>
      <c r="C182" s="45"/>
      <c r="D182" s="45"/>
      <c r="E182" s="45"/>
      <c r="F182" s="45"/>
      <c r="G182" s="45"/>
      <c r="H182" s="45"/>
      <c r="I182" s="45"/>
      <c r="J182" s="45"/>
      <c r="K182" s="45"/>
      <c r="L182" s="45"/>
      <c r="M182" s="45"/>
      <c r="N182" s="51"/>
      <c r="O182" s="51"/>
      <c r="P182" s="51"/>
      <c r="Q182" s="3"/>
      <c r="R182" s="3"/>
      <c r="S182" s="3"/>
      <c r="T182" s="3"/>
      <c r="U182" s="3"/>
      <c r="V182" s="3"/>
      <c r="W182" s="3"/>
      <c r="X182" s="3"/>
      <c r="Y182" s="3"/>
      <c r="Z182" s="3"/>
      <c r="AA182" s="3"/>
      <c r="AB182" s="3"/>
      <c r="AC182" s="3"/>
      <c r="AD182" s="3"/>
      <c r="AE182" s="3"/>
      <c r="AF182" s="3"/>
      <c r="AG182" s="3"/>
      <c r="AH182" s="3"/>
      <c r="AI182" s="3"/>
      <c r="AJ182" s="3"/>
    </row>
    <row r="183">
      <c r="A183" s="3"/>
      <c r="B183" s="45"/>
      <c r="C183" s="45"/>
      <c r="D183" s="45"/>
      <c r="E183" s="45"/>
      <c r="F183" s="45"/>
      <c r="G183" s="45"/>
      <c r="H183" s="45"/>
      <c r="I183" s="45"/>
      <c r="J183" s="45"/>
      <c r="K183" s="45"/>
      <c r="L183" s="45"/>
      <c r="M183" s="45"/>
      <c r="N183" s="51"/>
      <c r="O183" s="51"/>
      <c r="P183" s="51"/>
      <c r="Q183" s="3"/>
      <c r="R183" s="3"/>
      <c r="S183" s="3"/>
      <c r="T183" s="3"/>
      <c r="U183" s="3"/>
      <c r="V183" s="3"/>
      <c r="W183" s="3"/>
      <c r="X183" s="3"/>
      <c r="Y183" s="3"/>
      <c r="Z183" s="3"/>
      <c r="AA183" s="3"/>
      <c r="AB183" s="3"/>
      <c r="AC183" s="3"/>
      <c r="AD183" s="3"/>
      <c r="AE183" s="3"/>
      <c r="AF183" s="3"/>
      <c r="AG183" s="3"/>
      <c r="AH183" s="3"/>
      <c r="AI183" s="3"/>
      <c r="AJ183" s="3"/>
    </row>
    <row r="184">
      <c r="A184" s="3"/>
      <c r="B184" s="45"/>
      <c r="C184" s="45"/>
      <c r="D184" s="45"/>
      <c r="E184" s="45"/>
      <c r="F184" s="45"/>
      <c r="G184" s="45"/>
      <c r="H184" s="45"/>
      <c r="I184" s="45"/>
      <c r="J184" s="45"/>
      <c r="K184" s="45"/>
      <c r="L184" s="45"/>
      <c r="M184" s="45"/>
      <c r="N184" s="51"/>
      <c r="O184" s="51"/>
      <c r="P184" s="51"/>
      <c r="Q184" s="3"/>
      <c r="R184" s="3"/>
      <c r="S184" s="3"/>
      <c r="T184" s="3"/>
      <c r="U184" s="3"/>
      <c r="V184" s="3"/>
      <c r="W184" s="3"/>
      <c r="X184" s="3"/>
      <c r="Y184" s="3"/>
      <c r="Z184" s="3"/>
      <c r="AA184" s="3"/>
      <c r="AB184" s="3"/>
      <c r="AC184" s="3"/>
      <c r="AD184" s="3"/>
      <c r="AE184" s="3"/>
      <c r="AF184" s="3"/>
      <c r="AG184" s="3"/>
      <c r="AH184" s="3"/>
      <c r="AI184" s="3"/>
      <c r="AJ184" s="3"/>
    </row>
    <row r="185">
      <c r="A185" s="3"/>
      <c r="B185" s="45"/>
      <c r="C185" s="45"/>
      <c r="D185" s="45"/>
      <c r="E185" s="45"/>
      <c r="F185" s="45"/>
      <c r="G185" s="45"/>
      <c r="H185" s="45"/>
      <c r="I185" s="45"/>
      <c r="J185" s="45"/>
      <c r="K185" s="45"/>
      <c r="L185" s="45"/>
      <c r="M185" s="45"/>
      <c r="N185" s="51"/>
      <c r="O185" s="51"/>
      <c r="P185" s="51"/>
      <c r="Q185" s="3"/>
      <c r="R185" s="3"/>
      <c r="S185" s="3"/>
      <c r="T185" s="3"/>
      <c r="U185" s="3"/>
      <c r="V185" s="3"/>
      <c r="W185" s="3"/>
      <c r="X185" s="3"/>
      <c r="Y185" s="3"/>
      <c r="Z185" s="3"/>
      <c r="AA185" s="3"/>
      <c r="AB185" s="3"/>
      <c r="AC185" s="3"/>
      <c r="AD185" s="3"/>
      <c r="AE185" s="3"/>
      <c r="AF185" s="3"/>
      <c r="AG185" s="3"/>
      <c r="AH185" s="3"/>
      <c r="AI185" s="3"/>
      <c r="AJ185" s="3"/>
    </row>
    <row r="186">
      <c r="A186" s="3"/>
      <c r="B186" s="45"/>
      <c r="C186" s="45"/>
      <c r="D186" s="45"/>
      <c r="E186" s="45"/>
      <c r="F186" s="45"/>
      <c r="G186" s="45"/>
      <c r="H186" s="45"/>
      <c r="I186" s="45"/>
      <c r="J186" s="45"/>
      <c r="K186" s="45"/>
      <c r="L186" s="45"/>
      <c r="M186" s="45"/>
      <c r="N186" s="51"/>
      <c r="O186" s="51"/>
      <c r="P186" s="51"/>
      <c r="Q186" s="3"/>
      <c r="R186" s="3"/>
      <c r="S186" s="3"/>
      <c r="T186" s="3"/>
      <c r="U186" s="3"/>
      <c r="V186" s="3"/>
      <c r="W186" s="3"/>
      <c r="X186" s="3"/>
      <c r="Y186" s="3"/>
      <c r="Z186" s="3"/>
      <c r="AA186" s="3"/>
      <c r="AB186" s="3"/>
      <c r="AC186" s="3"/>
      <c r="AD186" s="3"/>
      <c r="AE186" s="3"/>
      <c r="AF186" s="3"/>
      <c r="AG186" s="3"/>
      <c r="AH186" s="3"/>
      <c r="AI186" s="3"/>
      <c r="AJ186" s="3"/>
    </row>
    <row r="187">
      <c r="A187" s="3"/>
      <c r="B187" s="45"/>
      <c r="C187" s="45"/>
      <c r="D187" s="45"/>
      <c r="E187" s="45"/>
      <c r="F187" s="45"/>
      <c r="G187" s="45"/>
      <c r="H187" s="45"/>
      <c r="I187" s="45"/>
      <c r="J187" s="45"/>
      <c r="K187" s="45"/>
      <c r="L187" s="45"/>
      <c r="M187" s="45"/>
      <c r="N187" s="51"/>
      <c r="O187" s="51"/>
      <c r="P187" s="51"/>
      <c r="Q187" s="3"/>
      <c r="R187" s="3"/>
      <c r="S187" s="3"/>
      <c r="T187" s="3"/>
      <c r="U187" s="3"/>
      <c r="V187" s="3"/>
      <c r="W187" s="3"/>
      <c r="X187" s="3"/>
      <c r="Y187" s="3"/>
      <c r="Z187" s="3"/>
      <c r="AA187" s="3"/>
      <c r="AB187" s="3"/>
      <c r="AC187" s="3"/>
      <c r="AD187" s="3"/>
      <c r="AE187" s="3"/>
      <c r="AF187" s="3"/>
      <c r="AG187" s="3"/>
      <c r="AH187" s="3"/>
      <c r="AI187" s="3"/>
      <c r="AJ187" s="3"/>
    </row>
    <row r="188">
      <c r="A188" s="3"/>
      <c r="B188" s="45"/>
      <c r="C188" s="45"/>
      <c r="D188" s="45"/>
      <c r="E188" s="45"/>
      <c r="F188" s="45"/>
      <c r="G188" s="45"/>
      <c r="H188" s="45"/>
      <c r="I188" s="45"/>
      <c r="J188" s="45"/>
      <c r="K188" s="45"/>
      <c r="L188" s="45"/>
      <c r="M188" s="45"/>
      <c r="N188" s="51"/>
      <c r="O188" s="51"/>
      <c r="P188" s="51"/>
      <c r="Q188" s="3"/>
      <c r="R188" s="3"/>
      <c r="S188" s="3"/>
      <c r="T188" s="3"/>
      <c r="U188" s="3"/>
      <c r="V188" s="3"/>
      <c r="W188" s="3"/>
      <c r="X188" s="3"/>
      <c r="Y188" s="3"/>
      <c r="Z188" s="3"/>
      <c r="AA188" s="3"/>
      <c r="AB188" s="3"/>
      <c r="AC188" s="3"/>
      <c r="AD188" s="3"/>
      <c r="AE188" s="3"/>
      <c r="AF188" s="3"/>
      <c r="AG188" s="3"/>
      <c r="AH188" s="3"/>
      <c r="AI188" s="3"/>
      <c r="AJ188" s="3"/>
    </row>
    <row r="189">
      <c r="A189" s="3"/>
      <c r="B189" s="45"/>
      <c r="C189" s="45"/>
      <c r="D189" s="45"/>
      <c r="E189" s="45"/>
      <c r="F189" s="45"/>
      <c r="G189" s="45"/>
      <c r="H189" s="45"/>
      <c r="I189" s="45"/>
      <c r="J189" s="45"/>
      <c r="K189" s="45"/>
      <c r="L189" s="45"/>
      <c r="M189" s="45"/>
      <c r="N189" s="51"/>
      <c r="O189" s="51"/>
      <c r="P189" s="51"/>
      <c r="Q189" s="3"/>
      <c r="R189" s="3"/>
      <c r="S189" s="3"/>
      <c r="T189" s="3"/>
      <c r="U189" s="3"/>
      <c r="V189" s="3"/>
      <c r="W189" s="3"/>
      <c r="X189" s="3"/>
      <c r="Y189" s="3"/>
      <c r="Z189" s="3"/>
      <c r="AA189" s="3"/>
      <c r="AB189" s="3"/>
      <c r="AC189" s="3"/>
      <c r="AD189" s="3"/>
      <c r="AE189" s="3"/>
      <c r="AF189" s="3"/>
      <c r="AG189" s="3"/>
      <c r="AH189" s="3"/>
      <c r="AI189" s="3"/>
      <c r="AJ189" s="3"/>
    </row>
    <row r="190">
      <c r="A190" s="3"/>
      <c r="B190" s="45"/>
      <c r="C190" s="45"/>
      <c r="D190" s="45"/>
      <c r="E190" s="45"/>
      <c r="F190" s="45"/>
      <c r="G190" s="45"/>
      <c r="H190" s="45"/>
      <c r="I190" s="45"/>
      <c r="J190" s="45"/>
      <c r="K190" s="45"/>
      <c r="L190" s="45"/>
      <c r="M190" s="45"/>
      <c r="N190" s="51"/>
      <c r="O190" s="51"/>
      <c r="P190" s="51"/>
      <c r="Q190" s="3"/>
      <c r="R190" s="3"/>
      <c r="S190" s="3"/>
      <c r="T190" s="3"/>
      <c r="U190" s="3"/>
      <c r="V190" s="3"/>
      <c r="W190" s="3"/>
      <c r="X190" s="3"/>
      <c r="Y190" s="3"/>
      <c r="Z190" s="3"/>
      <c r="AA190" s="3"/>
      <c r="AB190" s="3"/>
      <c r="AC190" s="3"/>
      <c r="AD190" s="3"/>
      <c r="AE190" s="3"/>
      <c r="AF190" s="3"/>
      <c r="AG190" s="3"/>
      <c r="AH190" s="3"/>
      <c r="AI190" s="3"/>
      <c r="AJ190" s="3"/>
    </row>
    <row r="191">
      <c r="A191" s="3"/>
      <c r="B191" s="45"/>
      <c r="C191" s="45"/>
      <c r="D191" s="45"/>
      <c r="E191" s="45"/>
      <c r="F191" s="45"/>
      <c r="G191" s="45"/>
      <c r="H191" s="45"/>
      <c r="I191" s="45"/>
      <c r="J191" s="45"/>
      <c r="K191" s="45"/>
      <c r="L191" s="45"/>
      <c r="M191" s="45"/>
      <c r="N191" s="51"/>
      <c r="O191" s="51"/>
      <c r="P191" s="51"/>
      <c r="Q191" s="3"/>
      <c r="R191" s="3"/>
      <c r="S191" s="3"/>
      <c r="T191" s="3"/>
      <c r="U191" s="3"/>
      <c r="V191" s="3"/>
      <c r="W191" s="3"/>
      <c r="X191" s="3"/>
      <c r="Y191" s="3"/>
      <c r="Z191" s="3"/>
      <c r="AA191" s="3"/>
      <c r="AB191" s="3"/>
      <c r="AC191" s="3"/>
      <c r="AD191" s="3"/>
      <c r="AE191" s="3"/>
      <c r="AF191" s="3"/>
      <c r="AG191" s="3"/>
      <c r="AH191" s="3"/>
      <c r="AI191" s="3"/>
      <c r="AJ191" s="3"/>
    </row>
    <row r="192">
      <c r="A192" s="3"/>
      <c r="B192" s="45"/>
      <c r="C192" s="45"/>
      <c r="D192" s="45"/>
      <c r="E192" s="45"/>
      <c r="F192" s="45"/>
      <c r="G192" s="45"/>
      <c r="H192" s="45"/>
      <c r="I192" s="45"/>
      <c r="J192" s="45"/>
      <c r="K192" s="45"/>
      <c r="L192" s="45"/>
      <c r="M192" s="45"/>
      <c r="N192" s="51"/>
      <c r="O192" s="51"/>
      <c r="P192" s="51"/>
      <c r="Q192" s="3"/>
      <c r="R192" s="3"/>
      <c r="S192" s="3"/>
      <c r="T192" s="3"/>
      <c r="U192" s="3"/>
      <c r="V192" s="3"/>
      <c r="W192" s="3"/>
      <c r="X192" s="3"/>
      <c r="Y192" s="3"/>
      <c r="Z192" s="3"/>
      <c r="AA192" s="3"/>
      <c r="AB192" s="3"/>
      <c r="AC192" s="3"/>
      <c r="AD192" s="3"/>
      <c r="AE192" s="3"/>
      <c r="AF192" s="3"/>
      <c r="AG192" s="3"/>
      <c r="AH192" s="3"/>
      <c r="AI192" s="3"/>
      <c r="AJ192" s="3"/>
    </row>
    <row r="193">
      <c r="A193" s="3"/>
      <c r="B193" s="45"/>
      <c r="C193" s="45"/>
      <c r="D193" s="45"/>
      <c r="E193" s="45"/>
      <c r="F193" s="45"/>
      <c r="G193" s="45"/>
      <c r="H193" s="45"/>
      <c r="I193" s="45"/>
      <c r="J193" s="45"/>
      <c r="K193" s="45"/>
      <c r="L193" s="45"/>
      <c r="M193" s="45"/>
      <c r="N193" s="51"/>
      <c r="O193" s="51"/>
      <c r="P193" s="51"/>
      <c r="Q193" s="3"/>
      <c r="R193" s="3"/>
      <c r="S193" s="3"/>
      <c r="T193" s="3"/>
      <c r="U193" s="3"/>
      <c r="V193" s="3"/>
      <c r="W193" s="3"/>
      <c r="X193" s="3"/>
      <c r="Y193" s="3"/>
      <c r="Z193" s="3"/>
      <c r="AA193" s="3"/>
      <c r="AB193" s="3"/>
      <c r="AC193" s="3"/>
      <c r="AD193" s="3"/>
      <c r="AE193" s="3"/>
      <c r="AF193" s="3"/>
      <c r="AG193" s="3"/>
      <c r="AH193" s="3"/>
      <c r="AI193" s="3"/>
      <c r="AJ193" s="3"/>
    </row>
    <row r="194">
      <c r="A194" s="3"/>
      <c r="B194" s="45"/>
      <c r="C194" s="45"/>
      <c r="D194" s="45"/>
      <c r="E194" s="45"/>
      <c r="F194" s="45"/>
      <c r="G194" s="45"/>
      <c r="H194" s="45"/>
      <c r="I194" s="45"/>
      <c r="J194" s="45"/>
      <c r="K194" s="45"/>
      <c r="L194" s="45"/>
      <c r="M194" s="45"/>
      <c r="N194" s="51"/>
      <c r="O194" s="51"/>
      <c r="P194" s="51"/>
      <c r="Q194" s="3"/>
      <c r="R194" s="3"/>
      <c r="S194" s="3"/>
      <c r="T194" s="3"/>
      <c r="U194" s="3"/>
      <c r="V194" s="3"/>
      <c r="W194" s="3"/>
      <c r="X194" s="3"/>
      <c r="Y194" s="3"/>
      <c r="Z194" s="3"/>
      <c r="AA194" s="3"/>
      <c r="AB194" s="3"/>
      <c r="AC194" s="3"/>
      <c r="AD194" s="3"/>
      <c r="AE194" s="3"/>
      <c r="AF194" s="3"/>
      <c r="AG194" s="3"/>
      <c r="AH194" s="3"/>
      <c r="AI194" s="3"/>
      <c r="AJ194" s="3"/>
    </row>
    <row r="195">
      <c r="A195" s="3"/>
      <c r="B195" s="45"/>
      <c r="C195" s="45"/>
      <c r="D195" s="45"/>
      <c r="E195" s="45"/>
      <c r="F195" s="45"/>
      <c r="G195" s="45"/>
      <c r="H195" s="45"/>
      <c r="I195" s="45"/>
      <c r="J195" s="45"/>
      <c r="K195" s="45"/>
      <c r="L195" s="45"/>
      <c r="M195" s="45"/>
      <c r="N195" s="51"/>
      <c r="O195" s="51"/>
      <c r="P195" s="51"/>
      <c r="Q195" s="3"/>
      <c r="R195" s="3"/>
      <c r="S195" s="3"/>
      <c r="T195" s="3"/>
      <c r="U195" s="3"/>
      <c r="V195" s="3"/>
      <c r="W195" s="3"/>
      <c r="X195" s="3"/>
      <c r="Y195" s="3"/>
      <c r="Z195" s="3"/>
      <c r="AA195" s="3"/>
      <c r="AB195" s="3"/>
      <c r="AC195" s="3"/>
      <c r="AD195" s="3"/>
      <c r="AE195" s="3"/>
      <c r="AF195" s="3"/>
      <c r="AG195" s="3"/>
      <c r="AH195" s="3"/>
      <c r="AI195" s="3"/>
      <c r="AJ195" s="3"/>
    </row>
    <row r="196">
      <c r="A196" s="3"/>
      <c r="B196" s="45"/>
      <c r="C196" s="45"/>
      <c r="D196" s="45"/>
      <c r="E196" s="45"/>
      <c r="F196" s="45"/>
      <c r="G196" s="45"/>
      <c r="H196" s="45"/>
      <c r="I196" s="45"/>
      <c r="J196" s="45"/>
      <c r="K196" s="45"/>
      <c r="L196" s="45"/>
      <c r="M196" s="45"/>
      <c r="N196" s="51"/>
      <c r="O196" s="51"/>
      <c r="P196" s="51"/>
      <c r="Q196" s="3"/>
      <c r="R196" s="3"/>
      <c r="S196" s="3"/>
      <c r="T196" s="3"/>
      <c r="U196" s="3"/>
      <c r="V196" s="3"/>
      <c r="W196" s="3"/>
      <c r="X196" s="3"/>
      <c r="Y196" s="3"/>
      <c r="Z196" s="3"/>
      <c r="AA196" s="3"/>
      <c r="AB196" s="3"/>
      <c r="AC196" s="3"/>
      <c r="AD196" s="3"/>
      <c r="AE196" s="3"/>
      <c r="AF196" s="3"/>
      <c r="AG196" s="3"/>
      <c r="AH196" s="3"/>
      <c r="AI196" s="3"/>
      <c r="AJ196" s="3"/>
    </row>
    <row r="197">
      <c r="A197" s="3"/>
      <c r="B197" s="45"/>
      <c r="C197" s="45"/>
      <c r="D197" s="45"/>
      <c r="E197" s="45"/>
      <c r="F197" s="45"/>
      <c r="G197" s="45"/>
      <c r="H197" s="45"/>
      <c r="I197" s="45"/>
      <c r="J197" s="45"/>
      <c r="K197" s="45"/>
      <c r="L197" s="45"/>
      <c r="M197" s="45"/>
      <c r="N197" s="51"/>
      <c r="O197" s="51"/>
      <c r="P197" s="51"/>
      <c r="Q197" s="3"/>
      <c r="R197" s="3"/>
      <c r="S197" s="3"/>
      <c r="T197" s="3"/>
      <c r="U197" s="3"/>
      <c r="V197" s="3"/>
      <c r="W197" s="3"/>
      <c r="X197" s="3"/>
      <c r="Y197" s="3"/>
      <c r="Z197" s="3"/>
      <c r="AA197" s="3"/>
      <c r="AB197" s="3"/>
      <c r="AC197" s="3"/>
      <c r="AD197" s="3"/>
      <c r="AE197" s="3"/>
      <c r="AF197" s="3"/>
      <c r="AG197" s="3"/>
      <c r="AH197" s="3"/>
      <c r="AI197" s="3"/>
      <c r="AJ197" s="3"/>
    </row>
    <row r="198">
      <c r="A198" s="3"/>
      <c r="B198" s="45"/>
      <c r="C198" s="45"/>
      <c r="D198" s="45"/>
      <c r="E198" s="45"/>
      <c r="F198" s="45"/>
      <c r="G198" s="45"/>
      <c r="H198" s="45"/>
      <c r="I198" s="45"/>
      <c r="J198" s="45"/>
      <c r="K198" s="45"/>
      <c r="L198" s="45"/>
      <c r="M198" s="45"/>
      <c r="N198" s="51"/>
      <c r="O198" s="51"/>
      <c r="P198" s="51"/>
      <c r="Q198" s="3"/>
      <c r="R198" s="3"/>
      <c r="S198" s="3"/>
      <c r="T198" s="3"/>
      <c r="U198" s="3"/>
      <c r="V198" s="3"/>
      <c r="W198" s="3"/>
      <c r="X198" s="3"/>
      <c r="Y198" s="3"/>
      <c r="Z198" s="3"/>
      <c r="AA198" s="3"/>
      <c r="AB198" s="3"/>
      <c r="AC198" s="3"/>
      <c r="AD198" s="3"/>
      <c r="AE198" s="3"/>
      <c r="AF198" s="3"/>
      <c r="AG198" s="3"/>
      <c r="AH198" s="3"/>
      <c r="AI198" s="3"/>
      <c r="AJ198" s="3"/>
    </row>
    <row r="199">
      <c r="A199" s="3"/>
      <c r="B199" s="45"/>
      <c r="C199" s="45"/>
      <c r="D199" s="45"/>
      <c r="E199" s="45"/>
      <c r="F199" s="45"/>
      <c r="G199" s="45"/>
      <c r="H199" s="45"/>
      <c r="I199" s="45"/>
      <c r="J199" s="45"/>
      <c r="K199" s="45"/>
      <c r="L199" s="45"/>
      <c r="M199" s="45"/>
      <c r="N199" s="51"/>
      <c r="O199" s="51"/>
      <c r="P199" s="51"/>
      <c r="Q199" s="3"/>
      <c r="R199" s="3"/>
      <c r="S199" s="3"/>
      <c r="T199" s="3"/>
      <c r="U199" s="3"/>
      <c r="V199" s="3"/>
      <c r="W199" s="3"/>
      <c r="X199" s="3"/>
      <c r="Y199" s="3"/>
      <c r="Z199" s="3"/>
      <c r="AA199" s="3"/>
      <c r="AB199" s="3"/>
      <c r="AC199" s="3"/>
      <c r="AD199" s="3"/>
      <c r="AE199" s="3"/>
      <c r="AF199" s="3"/>
      <c r="AG199" s="3"/>
      <c r="AH199" s="3"/>
      <c r="AI199" s="3"/>
      <c r="AJ199" s="3"/>
    </row>
    <row r="200">
      <c r="A200" s="3"/>
      <c r="B200" s="45"/>
      <c r="C200" s="45"/>
      <c r="D200" s="45"/>
      <c r="E200" s="45"/>
      <c r="F200" s="45"/>
      <c r="G200" s="45"/>
      <c r="H200" s="45"/>
      <c r="I200" s="45"/>
      <c r="J200" s="45"/>
      <c r="K200" s="45"/>
      <c r="L200" s="45"/>
      <c r="M200" s="45"/>
      <c r="N200" s="51"/>
      <c r="O200" s="51"/>
      <c r="P200" s="51"/>
      <c r="Q200" s="3"/>
      <c r="R200" s="3"/>
      <c r="S200" s="3"/>
      <c r="T200" s="3"/>
      <c r="U200" s="3"/>
      <c r="V200" s="3"/>
      <c r="W200" s="3"/>
      <c r="X200" s="3"/>
      <c r="Y200" s="3"/>
      <c r="Z200" s="3"/>
      <c r="AA200" s="3"/>
      <c r="AB200" s="3"/>
      <c r="AC200" s="3"/>
      <c r="AD200" s="3"/>
      <c r="AE200" s="3"/>
      <c r="AF200" s="3"/>
      <c r="AG200" s="3"/>
      <c r="AH200" s="3"/>
      <c r="AI200" s="3"/>
      <c r="AJ200" s="3"/>
    </row>
    <row r="201">
      <c r="A201" s="3"/>
      <c r="B201" s="45"/>
      <c r="C201" s="45"/>
      <c r="D201" s="45"/>
      <c r="E201" s="45"/>
      <c r="F201" s="45"/>
      <c r="G201" s="45"/>
      <c r="H201" s="45"/>
      <c r="I201" s="45"/>
      <c r="J201" s="45"/>
      <c r="K201" s="45"/>
      <c r="L201" s="45"/>
      <c r="M201" s="45"/>
      <c r="N201" s="51"/>
      <c r="O201" s="51"/>
      <c r="P201" s="51"/>
      <c r="Q201" s="3"/>
      <c r="R201" s="3"/>
      <c r="S201" s="3"/>
      <c r="T201" s="3"/>
      <c r="U201" s="3"/>
      <c r="V201" s="3"/>
      <c r="W201" s="3"/>
      <c r="X201" s="3"/>
      <c r="Y201" s="3"/>
      <c r="Z201" s="3"/>
      <c r="AA201" s="3"/>
      <c r="AB201" s="3"/>
      <c r="AC201" s="3"/>
      <c r="AD201" s="3"/>
      <c r="AE201" s="3"/>
      <c r="AF201" s="3"/>
      <c r="AG201" s="3"/>
      <c r="AH201" s="3"/>
      <c r="AI201" s="3"/>
      <c r="AJ201" s="3"/>
    </row>
    <row r="202">
      <c r="A202" s="3"/>
      <c r="B202" s="45"/>
      <c r="C202" s="45"/>
      <c r="D202" s="45"/>
      <c r="E202" s="45"/>
      <c r="F202" s="45"/>
      <c r="G202" s="45"/>
      <c r="H202" s="45"/>
      <c r="I202" s="45"/>
      <c r="J202" s="45"/>
      <c r="K202" s="45"/>
      <c r="L202" s="45"/>
      <c r="M202" s="45"/>
      <c r="N202" s="51"/>
      <c r="O202" s="51"/>
      <c r="P202" s="51"/>
      <c r="Q202" s="3"/>
      <c r="R202" s="3"/>
      <c r="S202" s="3"/>
      <c r="T202" s="3"/>
      <c r="U202" s="3"/>
      <c r="V202" s="3"/>
      <c r="W202" s="3"/>
      <c r="X202" s="3"/>
      <c r="Y202" s="3"/>
      <c r="Z202" s="3"/>
      <c r="AA202" s="3"/>
      <c r="AB202" s="3"/>
      <c r="AC202" s="3"/>
      <c r="AD202" s="3"/>
      <c r="AE202" s="3"/>
      <c r="AF202" s="3"/>
      <c r="AG202" s="3"/>
      <c r="AH202" s="3"/>
      <c r="AI202" s="3"/>
      <c r="AJ202" s="3"/>
    </row>
    <row r="203">
      <c r="A203" s="3"/>
      <c r="B203" s="45"/>
      <c r="C203" s="45"/>
      <c r="D203" s="45"/>
      <c r="E203" s="45"/>
      <c r="F203" s="45"/>
      <c r="G203" s="45"/>
      <c r="H203" s="45"/>
      <c r="I203" s="45"/>
      <c r="J203" s="45"/>
      <c r="K203" s="45"/>
      <c r="L203" s="45"/>
      <c r="M203" s="45"/>
      <c r="N203" s="51"/>
      <c r="O203" s="51"/>
      <c r="P203" s="51"/>
      <c r="Q203" s="3"/>
      <c r="R203" s="3"/>
      <c r="S203" s="3"/>
      <c r="T203" s="3"/>
      <c r="U203" s="3"/>
      <c r="V203" s="3"/>
      <c r="W203" s="3"/>
      <c r="X203" s="3"/>
      <c r="Y203" s="3"/>
      <c r="Z203" s="3"/>
      <c r="AA203" s="3"/>
      <c r="AB203" s="3"/>
      <c r="AC203" s="3"/>
      <c r="AD203" s="3"/>
      <c r="AE203" s="3"/>
      <c r="AF203" s="3"/>
      <c r="AG203" s="3"/>
      <c r="AH203" s="3"/>
      <c r="AI203" s="3"/>
      <c r="AJ203" s="3"/>
    </row>
    <row r="204">
      <c r="A204" s="3"/>
      <c r="B204" s="45"/>
      <c r="C204" s="45"/>
      <c r="D204" s="45"/>
      <c r="E204" s="45"/>
      <c r="F204" s="45"/>
      <c r="G204" s="45"/>
      <c r="H204" s="45"/>
      <c r="I204" s="45"/>
      <c r="J204" s="45"/>
      <c r="K204" s="45"/>
      <c r="L204" s="45"/>
      <c r="M204" s="45"/>
      <c r="N204" s="51"/>
      <c r="O204" s="51"/>
      <c r="P204" s="51"/>
      <c r="Q204" s="3"/>
      <c r="R204" s="3"/>
      <c r="S204" s="3"/>
      <c r="T204" s="3"/>
      <c r="U204" s="3"/>
      <c r="V204" s="3"/>
      <c r="W204" s="3"/>
      <c r="X204" s="3"/>
      <c r="Y204" s="3"/>
      <c r="Z204" s="3"/>
      <c r="AA204" s="3"/>
      <c r="AB204" s="3"/>
      <c r="AC204" s="3"/>
      <c r="AD204" s="3"/>
      <c r="AE204" s="3"/>
      <c r="AF204" s="3"/>
      <c r="AG204" s="3"/>
      <c r="AH204" s="3"/>
      <c r="AI204" s="3"/>
      <c r="AJ204" s="3"/>
    </row>
    <row r="205">
      <c r="A205" s="3"/>
      <c r="B205" s="45"/>
      <c r="C205" s="45"/>
      <c r="D205" s="45"/>
      <c r="E205" s="45"/>
      <c r="F205" s="45"/>
      <c r="G205" s="45"/>
      <c r="H205" s="45"/>
      <c r="I205" s="45"/>
      <c r="J205" s="45"/>
      <c r="K205" s="45"/>
      <c r="L205" s="45"/>
      <c r="M205" s="45"/>
      <c r="N205" s="51"/>
      <c r="O205" s="51"/>
      <c r="P205" s="51"/>
      <c r="Q205" s="3"/>
      <c r="R205" s="3"/>
      <c r="S205" s="3"/>
      <c r="T205" s="3"/>
      <c r="U205" s="3"/>
      <c r="V205" s="3"/>
      <c r="W205" s="3"/>
      <c r="X205" s="3"/>
      <c r="Y205" s="3"/>
      <c r="Z205" s="3"/>
      <c r="AA205" s="3"/>
      <c r="AB205" s="3"/>
      <c r="AC205" s="3"/>
      <c r="AD205" s="3"/>
      <c r="AE205" s="3"/>
      <c r="AF205" s="3"/>
      <c r="AG205" s="3"/>
      <c r="AH205" s="3"/>
      <c r="AI205" s="3"/>
      <c r="AJ205" s="3"/>
    </row>
    <row r="206">
      <c r="A206" s="3"/>
      <c r="B206" s="45"/>
      <c r="C206" s="45"/>
      <c r="D206" s="45"/>
      <c r="E206" s="45"/>
      <c r="F206" s="45"/>
      <c r="G206" s="45"/>
      <c r="H206" s="45"/>
      <c r="I206" s="45"/>
      <c r="J206" s="45"/>
      <c r="K206" s="45"/>
      <c r="L206" s="45"/>
      <c r="M206" s="45"/>
      <c r="N206" s="51"/>
      <c r="O206" s="51"/>
      <c r="P206" s="51"/>
      <c r="Q206" s="3"/>
      <c r="R206" s="3"/>
      <c r="S206" s="3"/>
      <c r="T206" s="3"/>
      <c r="U206" s="3"/>
      <c r="V206" s="3"/>
      <c r="W206" s="3"/>
      <c r="X206" s="3"/>
      <c r="Y206" s="3"/>
      <c r="Z206" s="3"/>
      <c r="AA206" s="3"/>
      <c r="AB206" s="3"/>
      <c r="AC206" s="3"/>
      <c r="AD206" s="3"/>
      <c r="AE206" s="3"/>
      <c r="AF206" s="3"/>
      <c r="AG206" s="3"/>
      <c r="AH206" s="3"/>
      <c r="AI206" s="3"/>
      <c r="AJ206" s="3"/>
    </row>
    <row r="207">
      <c r="A207" s="3"/>
      <c r="B207" s="45"/>
      <c r="C207" s="45"/>
      <c r="D207" s="45"/>
      <c r="E207" s="45"/>
      <c r="F207" s="45"/>
      <c r="G207" s="45"/>
      <c r="H207" s="45"/>
      <c r="I207" s="45"/>
      <c r="J207" s="45"/>
      <c r="K207" s="45"/>
      <c r="L207" s="45"/>
      <c r="M207" s="45"/>
      <c r="N207" s="51"/>
      <c r="O207" s="51"/>
      <c r="P207" s="51"/>
      <c r="Q207" s="3"/>
      <c r="R207" s="3"/>
      <c r="S207" s="3"/>
      <c r="T207" s="3"/>
      <c r="U207" s="3"/>
      <c r="V207" s="3"/>
      <c r="W207" s="3"/>
      <c r="X207" s="3"/>
      <c r="Y207" s="3"/>
      <c r="Z207" s="3"/>
      <c r="AA207" s="3"/>
      <c r="AB207" s="3"/>
      <c r="AC207" s="3"/>
      <c r="AD207" s="3"/>
      <c r="AE207" s="3"/>
      <c r="AF207" s="3"/>
      <c r="AG207" s="3"/>
      <c r="AH207" s="3"/>
      <c r="AI207" s="3"/>
      <c r="AJ207" s="3"/>
    </row>
    <row r="208">
      <c r="A208" s="3"/>
      <c r="B208" s="45"/>
      <c r="C208" s="45"/>
      <c r="D208" s="45"/>
      <c r="E208" s="45"/>
      <c r="F208" s="45"/>
      <c r="G208" s="45"/>
      <c r="H208" s="45"/>
      <c r="I208" s="45"/>
      <c r="J208" s="45"/>
      <c r="K208" s="45"/>
      <c r="L208" s="45"/>
      <c r="M208" s="45"/>
      <c r="N208" s="51"/>
      <c r="O208" s="51"/>
      <c r="P208" s="51"/>
      <c r="Q208" s="3"/>
      <c r="R208" s="3"/>
      <c r="S208" s="3"/>
      <c r="T208" s="3"/>
      <c r="U208" s="3"/>
      <c r="V208" s="3"/>
      <c r="W208" s="3"/>
      <c r="X208" s="3"/>
      <c r="Y208" s="3"/>
      <c r="Z208" s="3"/>
      <c r="AA208" s="3"/>
      <c r="AB208" s="3"/>
      <c r="AC208" s="3"/>
      <c r="AD208" s="3"/>
      <c r="AE208" s="3"/>
      <c r="AF208" s="3"/>
      <c r="AG208" s="3"/>
      <c r="AH208" s="3"/>
      <c r="AI208" s="3"/>
      <c r="AJ208" s="3"/>
    </row>
    <row r="209">
      <c r="A209" s="3"/>
      <c r="B209" s="45"/>
      <c r="C209" s="45"/>
      <c r="D209" s="45"/>
      <c r="E209" s="45"/>
      <c r="F209" s="45"/>
      <c r="G209" s="45"/>
      <c r="H209" s="45"/>
      <c r="I209" s="45"/>
      <c r="J209" s="45"/>
      <c r="K209" s="45"/>
      <c r="L209" s="45"/>
      <c r="M209" s="45"/>
      <c r="N209" s="51"/>
      <c r="O209" s="51"/>
      <c r="P209" s="51"/>
      <c r="Q209" s="3"/>
      <c r="R209" s="3"/>
      <c r="S209" s="3"/>
      <c r="T209" s="3"/>
      <c r="U209" s="3"/>
      <c r="V209" s="3"/>
      <c r="W209" s="3"/>
      <c r="X209" s="3"/>
      <c r="Y209" s="3"/>
      <c r="Z209" s="3"/>
      <c r="AA209" s="3"/>
      <c r="AB209" s="3"/>
      <c r="AC209" s="3"/>
      <c r="AD209" s="3"/>
      <c r="AE209" s="3"/>
      <c r="AF209" s="3"/>
      <c r="AG209" s="3"/>
      <c r="AH209" s="3"/>
      <c r="AI209" s="3"/>
      <c r="AJ209" s="3"/>
    </row>
    <row r="210">
      <c r="A210" s="3"/>
      <c r="B210" s="45"/>
      <c r="C210" s="45"/>
      <c r="D210" s="45"/>
      <c r="E210" s="45"/>
      <c r="F210" s="45"/>
      <c r="G210" s="45"/>
      <c r="H210" s="45"/>
      <c r="I210" s="45"/>
      <c r="J210" s="45"/>
      <c r="K210" s="45"/>
      <c r="L210" s="45"/>
      <c r="M210" s="45"/>
      <c r="N210" s="51"/>
      <c r="O210" s="51"/>
      <c r="P210" s="51"/>
      <c r="Q210" s="3"/>
      <c r="R210" s="3"/>
      <c r="S210" s="3"/>
      <c r="T210" s="3"/>
      <c r="U210" s="3"/>
      <c r="V210" s="3"/>
      <c r="W210" s="3"/>
      <c r="X210" s="3"/>
      <c r="Y210" s="3"/>
      <c r="Z210" s="3"/>
      <c r="AA210" s="3"/>
      <c r="AB210" s="3"/>
      <c r="AC210" s="3"/>
      <c r="AD210" s="3"/>
      <c r="AE210" s="3"/>
      <c r="AF210" s="3"/>
      <c r="AG210" s="3"/>
      <c r="AH210" s="3"/>
      <c r="AI210" s="3"/>
      <c r="AJ210" s="3"/>
    </row>
    <row r="211">
      <c r="A211" s="3"/>
      <c r="B211" s="45"/>
      <c r="C211" s="45"/>
      <c r="D211" s="45"/>
      <c r="E211" s="45"/>
      <c r="F211" s="45"/>
      <c r="G211" s="45"/>
      <c r="H211" s="45"/>
      <c r="I211" s="45"/>
      <c r="J211" s="45"/>
      <c r="K211" s="45"/>
      <c r="L211" s="45"/>
      <c r="M211" s="45"/>
      <c r="N211" s="51"/>
      <c r="O211" s="51"/>
      <c r="P211" s="51"/>
      <c r="Q211" s="3"/>
      <c r="R211" s="3"/>
      <c r="S211" s="3"/>
      <c r="T211" s="3"/>
      <c r="U211" s="3"/>
      <c r="V211" s="3"/>
      <c r="W211" s="3"/>
      <c r="X211" s="3"/>
      <c r="Y211" s="3"/>
      <c r="Z211" s="3"/>
      <c r="AA211" s="3"/>
      <c r="AB211" s="3"/>
      <c r="AC211" s="3"/>
      <c r="AD211" s="3"/>
      <c r="AE211" s="3"/>
      <c r="AF211" s="3"/>
      <c r="AG211" s="3"/>
      <c r="AH211" s="3"/>
      <c r="AI211" s="3"/>
      <c r="AJ211" s="3"/>
    </row>
    <row r="212">
      <c r="A212" s="3"/>
      <c r="B212" s="45"/>
      <c r="C212" s="45"/>
      <c r="D212" s="45"/>
      <c r="E212" s="45"/>
      <c r="F212" s="45"/>
      <c r="G212" s="45"/>
      <c r="H212" s="45"/>
      <c r="I212" s="45"/>
      <c r="J212" s="45"/>
      <c r="K212" s="45"/>
      <c r="L212" s="45"/>
      <c r="M212" s="45"/>
      <c r="N212" s="51"/>
      <c r="O212" s="51"/>
      <c r="P212" s="51"/>
      <c r="Q212" s="3"/>
      <c r="R212" s="3"/>
      <c r="S212" s="3"/>
      <c r="T212" s="3"/>
      <c r="U212" s="3"/>
      <c r="V212" s="3"/>
      <c r="W212" s="3"/>
      <c r="X212" s="3"/>
      <c r="Y212" s="3"/>
      <c r="Z212" s="3"/>
      <c r="AA212" s="3"/>
      <c r="AB212" s="3"/>
      <c r="AC212" s="3"/>
      <c r="AD212" s="3"/>
      <c r="AE212" s="3"/>
      <c r="AF212" s="3"/>
      <c r="AG212" s="3"/>
      <c r="AH212" s="3"/>
      <c r="AI212" s="3"/>
      <c r="AJ212" s="3"/>
    </row>
    <row r="213">
      <c r="A213" s="3"/>
      <c r="B213" s="45"/>
      <c r="C213" s="45"/>
      <c r="D213" s="45"/>
      <c r="E213" s="45"/>
      <c r="F213" s="45"/>
      <c r="G213" s="45"/>
      <c r="H213" s="45"/>
      <c r="I213" s="45"/>
      <c r="J213" s="45"/>
      <c r="K213" s="45"/>
      <c r="L213" s="45"/>
      <c r="M213" s="45"/>
      <c r="N213" s="51"/>
      <c r="O213" s="51"/>
      <c r="P213" s="51"/>
      <c r="Q213" s="3"/>
      <c r="R213" s="3"/>
      <c r="S213" s="3"/>
      <c r="T213" s="3"/>
      <c r="U213" s="3"/>
      <c r="V213" s="3"/>
      <c r="W213" s="3"/>
      <c r="X213" s="3"/>
      <c r="Y213" s="3"/>
      <c r="Z213" s="3"/>
      <c r="AA213" s="3"/>
      <c r="AB213" s="3"/>
      <c r="AC213" s="3"/>
      <c r="AD213" s="3"/>
      <c r="AE213" s="3"/>
      <c r="AF213" s="3"/>
      <c r="AG213" s="3"/>
      <c r="AH213" s="3"/>
      <c r="AI213" s="3"/>
      <c r="AJ213" s="3"/>
    </row>
    <row r="214">
      <c r="A214" s="3"/>
      <c r="B214" s="45"/>
      <c r="C214" s="45"/>
      <c r="D214" s="45"/>
      <c r="E214" s="45"/>
      <c r="F214" s="45"/>
      <c r="G214" s="45"/>
      <c r="H214" s="45"/>
      <c r="I214" s="45"/>
      <c r="J214" s="45"/>
      <c r="K214" s="45"/>
      <c r="L214" s="45"/>
      <c r="M214" s="45"/>
      <c r="N214" s="51"/>
      <c r="O214" s="51"/>
      <c r="P214" s="51"/>
      <c r="Q214" s="3"/>
      <c r="R214" s="3"/>
      <c r="S214" s="3"/>
      <c r="T214" s="3"/>
      <c r="U214" s="3"/>
      <c r="V214" s="3"/>
      <c r="W214" s="3"/>
      <c r="X214" s="3"/>
      <c r="Y214" s="3"/>
      <c r="Z214" s="3"/>
      <c r="AA214" s="3"/>
      <c r="AB214" s="3"/>
      <c r="AC214" s="3"/>
      <c r="AD214" s="3"/>
      <c r="AE214" s="3"/>
      <c r="AF214" s="3"/>
      <c r="AG214" s="3"/>
      <c r="AH214" s="3"/>
      <c r="AI214" s="3"/>
      <c r="AJ214" s="3"/>
    </row>
    <row r="215">
      <c r="A215" s="3"/>
      <c r="B215" s="45"/>
      <c r="C215" s="45"/>
      <c r="D215" s="45"/>
      <c r="E215" s="45"/>
      <c r="F215" s="45"/>
      <c r="G215" s="45"/>
      <c r="H215" s="45"/>
      <c r="I215" s="45"/>
      <c r="J215" s="45"/>
      <c r="K215" s="45"/>
      <c r="L215" s="45"/>
      <c r="M215" s="45"/>
      <c r="N215" s="51"/>
      <c r="O215" s="51"/>
      <c r="P215" s="51"/>
      <c r="Q215" s="3"/>
      <c r="R215" s="3"/>
      <c r="S215" s="3"/>
      <c r="T215" s="3"/>
      <c r="U215" s="3"/>
      <c r="V215" s="3"/>
      <c r="W215" s="3"/>
      <c r="X215" s="3"/>
      <c r="Y215" s="3"/>
      <c r="Z215" s="3"/>
      <c r="AA215" s="3"/>
      <c r="AB215" s="3"/>
      <c r="AC215" s="3"/>
      <c r="AD215" s="3"/>
      <c r="AE215" s="3"/>
      <c r="AF215" s="3"/>
      <c r="AG215" s="3"/>
      <c r="AH215" s="3"/>
      <c r="AI215" s="3"/>
      <c r="AJ215" s="3"/>
    </row>
    <row r="216">
      <c r="A216" s="3"/>
      <c r="B216" s="45"/>
      <c r="C216" s="45"/>
      <c r="D216" s="45"/>
      <c r="E216" s="45"/>
      <c r="F216" s="45"/>
      <c r="G216" s="45"/>
      <c r="H216" s="45"/>
      <c r="I216" s="45"/>
      <c r="J216" s="45"/>
      <c r="K216" s="45"/>
      <c r="L216" s="45"/>
      <c r="M216" s="45"/>
      <c r="N216" s="51"/>
      <c r="O216" s="51"/>
      <c r="P216" s="51"/>
      <c r="Q216" s="3"/>
      <c r="R216" s="3"/>
      <c r="S216" s="3"/>
      <c r="T216" s="3"/>
      <c r="U216" s="3"/>
      <c r="V216" s="3"/>
      <c r="W216" s="3"/>
      <c r="X216" s="3"/>
      <c r="Y216" s="3"/>
      <c r="Z216" s="3"/>
      <c r="AA216" s="3"/>
      <c r="AB216" s="3"/>
      <c r="AC216" s="3"/>
      <c r="AD216" s="3"/>
      <c r="AE216" s="3"/>
      <c r="AF216" s="3"/>
      <c r="AG216" s="3"/>
      <c r="AH216" s="3"/>
      <c r="AI216" s="3"/>
      <c r="AJ216" s="3"/>
    </row>
    <row r="217">
      <c r="A217" s="3"/>
      <c r="B217" s="45"/>
      <c r="C217" s="45"/>
      <c r="D217" s="45"/>
      <c r="E217" s="45"/>
      <c r="F217" s="45"/>
      <c r="G217" s="45"/>
      <c r="H217" s="45"/>
      <c r="I217" s="45"/>
      <c r="J217" s="45"/>
      <c r="K217" s="45"/>
      <c r="L217" s="45"/>
      <c r="M217" s="45"/>
      <c r="N217" s="51"/>
      <c r="O217" s="51"/>
      <c r="P217" s="51"/>
      <c r="Q217" s="3"/>
      <c r="R217" s="3"/>
      <c r="S217" s="3"/>
      <c r="T217" s="3"/>
      <c r="U217" s="3"/>
      <c r="V217" s="3"/>
      <c r="W217" s="3"/>
      <c r="X217" s="3"/>
      <c r="Y217" s="3"/>
      <c r="Z217" s="3"/>
      <c r="AA217" s="3"/>
      <c r="AB217" s="3"/>
      <c r="AC217" s="3"/>
      <c r="AD217" s="3"/>
      <c r="AE217" s="3"/>
      <c r="AF217" s="3"/>
      <c r="AG217" s="3"/>
      <c r="AH217" s="3"/>
      <c r="AI217" s="3"/>
      <c r="AJ217" s="3"/>
    </row>
    <row r="218">
      <c r="A218" s="3"/>
      <c r="B218" s="45"/>
      <c r="C218" s="45"/>
      <c r="D218" s="45"/>
      <c r="E218" s="45"/>
      <c r="F218" s="45"/>
      <c r="G218" s="45"/>
      <c r="H218" s="45"/>
      <c r="I218" s="45"/>
      <c r="J218" s="45"/>
      <c r="K218" s="45"/>
      <c r="L218" s="45"/>
      <c r="M218" s="45"/>
      <c r="N218" s="51"/>
      <c r="O218" s="51"/>
      <c r="P218" s="51"/>
      <c r="Q218" s="3"/>
      <c r="R218" s="3"/>
      <c r="S218" s="3"/>
      <c r="T218" s="3"/>
      <c r="U218" s="3"/>
      <c r="V218" s="3"/>
      <c r="W218" s="3"/>
      <c r="X218" s="3"/>
      <c r="Y218" s="3"/>
      <c r="Z218" s="3"/>
      <c r="AA218" s="3"/>
      <c r="AB218" s="3"/>
      <c r="AC218" s="3"/>
      <c r="AD218" s="3"/>
      <c r="AE218" s="3"/>
      <c r="AF218" s="3"/>
      <c r="AG218" s="3"/>
      <c r="AH218" s="3"/>
      <c r="AI218" s="3"/>
      <c r="AJ218" s="3"/>
    </row>
    <row r="219">
      <c r="A219" s="3"/>
      <c r="B219" s="45"/>
      <c r="C219" s="45"/>
      <c r="D219" s="45"/>
      <c r="E219" s="45"/>
      <c r="F219" s="45"/>
      <c r="G219" s="45"/>
      <c r="H219" s="45"/>
      <c r="I219" s="45"/>
      <c r="J219" s="45"/>
      <c r="K219" s="45"/>
      <c r="L219" s="45"/>
      <c r="M219" s="45"/>
      <c r="N219" s="51"/>
      <c r="O219" s="51"/>
      <c r="P219" s="51"/>
      <c r="Q219" s="3"/>
      <c r="R219" s="3"/>
      <c r="S219" s="3"/>
      <c r="T219" s="3"/>
      <c r="U219" s="3"/>
      <c r="V219" s="3"/>
      <c r="W219" s="3"/>
      <c r="X219" s="3"/>
      <c r="Y219" s="3"/>
      <c r="Z219" s="3"/>
      <c r="AA219" s="3"/>
      <c r="AB219" s="3"/>
      <c r="AC219" s="3"/>
      <c r="AD219" s="3"/>
      <c r="AE219" s="3"/>
      <c r="AF219" s="3"/>
      <c r="AG219" s="3"/>
      <c r="AH219" s="3"/>
      <c r="AI219" s="3"/>
      <c r="AJ219" s="3"/>
    </row>
    <row r="220">
      <c r="A220" s="3"/>
      <c r="B220" s="45"/>
      <c r="C220" s="45"/>
      <c r="D220" s="45"/>
      <c r="E220" s="45"/>
      <c r="F220" s="45"/>
      <c r="G220" s="45"/>
      <c r="H220" s="45"/>
      <c r="I220" s="45"/>
      <c r="J220" s="45"/>
      <c r="K220" s="45"/>
      <c r="L220" s="45"/>
      <c r="M220" s="45"/>
      <c r="N220" s="51"/>
      <c r="O220" s="51"/>
      <c r="P220" s="51"/>
      <c r="Q220" s="3"/>
      <c r="R220" s="3"/>
      <c r="S220" s="3"/>
      <c r="T220" s="3"/>
      <c r="U220" s="3"/>
      <c r="V220" s="3"/>
      <c r="W220" s="3"/>
      <c r="X220" s="3"/>
      <c r="Y220" s="3"/>
      <c r="Z220" s="3"/>
      <c r="AA220" s="3"/>
      <c r="AB220" s="3"/>
      <c r="AC220" s="3"/>
      <c r="AD220" s="3"/>
      <c r="AE220" s="3"/>
      <c r="AF220" s="3"/>
      <c r="AG220" s="3"/>
      <c r="AH220" s="3"/>
      <c r="AI220" s="3"/>
      <c r="AJ220" s="3"/>
    </row>
    <row r="221">
      <c r="A221" s="3"/>
      <c r="B221" s="45"/>
      <c r="C221" s="45"/>
      <c r="D221" s="45"/>
      <c r="E221" s="45"/>
      <c r="F221" s="45"/>
      <c r="G221" s="45"/>
      <c r="H221" s="45"/>
      <c r="I221" s="45"/>
      <c r="J221" s="45"/>
      <c r="K221" s="45"/>
      <c r="L221" s="45"/>
      <c r="M221" s="45"/>
      <c r="N221" s="51"/>
      <c r="O221" s="51"/>
      <c r="P221" s="51"/>
      <c r="Q221" s="3"/>
      <c r="R221" s="3"/>
      <c r="S221" s="3"/>
      <c r="T221" s="3"/>
      <c r="U221" s="3"/>
      <c r="V221" s="3"/>
      <c r="W221" s="3"/>
      <c r="X221" s="3"/>
      <c r="Y221" s="3"/>
      <c r="Z221" s="3"/>
      <c r="AA221" s="3"/>
      <c r="AB221" s="3"/>
      <c r="AC221" s="3"/>
      <c r="AD221" s="3"/>
      <c r="AE221" s="3"/>
      <c r="AF221" s="3"/>
      <c r="AG221" s="3"/>
      <c r="AH221" s="3"/>
      <c r="AI221" s="3"/>
      <c r="AJ221" s="3"/>
    </row>
    <row r="222">
      <c r="A222" s="3"/>
      <c r="B222" s="45"/>
      <c r="C222" s="45"/>
      <c r="D222" s="45"/>
      <c r="E222" s="45"/>
      <c r="F222" s="45"/>
      <c r="G222" s="45"/>
      <c r="H222" s="45"/>
      <c r="I222" s="45"/>
      <c r="J222" s="45"/>
      <c r="K222" s="45"/>
      <c r="L222" s="45"/>
      <c r="M222" s="45"/>
      <c r="N222" s="51"/>
      <c r="O222" s="51"/>
      <c r="P222" s="51"/>
      <c r="Q222" s="3"/>
      <c r="R222" s="3"/>
      <c r="S222" s="3"/>
      <c r="T222" s="3"/>
      <c r="U222" s="3"/>
      <c r="V222" s="3"/>
      <c r="W222" s="3"/>
      <c r="X222" s="3"/>
      <c r="Y222" s="3"/>
      <c r="Z222" s="3"/>
      <c r="AA222" s="3"/>
      <c r="AB222" s="3"/>
      <c r="AC222" s="3"/>
      <c r="AD222" s="3"/>
      <c r="AE222" s="3"/>
      <c r="AF222" s="3"/>
      <c r="AG222" s="3"/>
      <c r="AH222" s="3"/>
      <c r="AI222" s="3"/>
      <c r="AJ222" s="3"/>
    </row>
    <row r="223">
      <c r="A223" s="3"/>
      <c r="B223" s="45"/>
      <c r="C223" s="45"/>
      <c r="D223" s="45"/>
      <c r="E223" s="45"/>
      <c r="F223" s="45"/>
      <c r="G223" s="45"/>
      <c r="H223" s="45"/>
      <c r="I223" s="45"/>
      <c r="J223" s="45"/>
      <c r="K223" s="45"/>
      <c r="L223" s="45"/>
      <c r="M223" s="45"/>
      <c r="N223" s="51"/>
      <c r="O223" s="51"/>
      <c r="P223" s="51"/>
      <c r="Q223" s="3"/>
      <c r="R223" s="3"/>
      <c r="S223" s="3"/>
      <c r="T223" s="3"/>
      <c r="U223" s="3"/>
      <c r="V223" s="3"/>
      <c r="W223" s="3"/>
      <c r="X223" s="3"/>
      <c r="Y223" s="3"/>
      <c r="Z223" s="3"/>
      <c r="AA223" s="3"/>
      <c r="AB223" s="3"/>
      <c r="AC223" s="3"/>
      <c r="AD223" s="3"/>
      <c r="AE223" s="3"/>
      <c r="AF223" s="3"/>
      <c r="AG223" s="3"/>
      <c r="AH223" s="3"/>
      <c r="AI223" s="3"/>
      <c r="AJ223" s="3"/>
    </row>
    <row r="224">
      <c r="A224" s="3"/>
      <c r="B224" s="45"/>
      <c r="C224" s="45"/>
      <c r="D224" s="45"/>
      <c r="E224" s="45"/>
      <c r="F224" s="45"/>
      <c r="G224" s="45"/>
      <c r="H224" s="45"/>
      <c r="I224" s="45"/>
      <c r="J224" s="45"/>
      <c r="K224" s="45"/>
      <c r="L224" s="45"/>
      <c r="M224" s="45"/>
      <c r="N224" s="51"/>
      <c r="O224" s="51"/>
      <c r="P224" s="51"/>
      <c r="Q224" s="3"/>
      <c r="R224" s="3"/>
      <c r="S224" s="3"/>
      <c r="T224" s="3"/>
      <c r="U224" s="3"/>
      <c r="V224" s="3"/>
      <c r="W224" s="3"/>
      <c r="X224" s="3"/>
      <c r="Y224" s="3"/>
      <c r="Z224" s="3"/>
      <c r="AA224" s="3"/>
      <c r="AB224" s="3"/>
      <c r="AC224" s="3"/>
      <c r="AD224" s="3"/>
      <c r="AE224" s="3"/>
      <c r="AF224" s="3"/>
      <c r="AG224" s="3"/>
      <c r="AH224" s="3"/>
      <c r="AI224" s="3"/>
      <c r="AJ224" s="3"/>
    </row>
    <row r="225">
      <c r="A225" s="3"/>
      <c r="B225" s="45"/>
      <c r="C225" s="45"/>
      <c r="D225" s="45"/>
      <c r="E225" s="45"/>
      <c r="F225" s="45"/>
      <c r="G225" s="45"/>
      <c r="H225" s="45"/>
      <c r="I225" s="45"/>
      <c r="J225" s="45"/>
      <c r="K225" s="45"/>
      <c r="L225" s="45"/>
      <c r="M225" s="45"/>
      <c r="N225" s="51"/>
      <c r="O225" s="51"/>
      <c r="P225" s="51"/>
      <c r="Q225" s="3"/>
      <c r="R225" s="3"/>
      <c r="S225" s="3"/>
      <c r="T225" s="3"/>
      <c r="U225" s="3"/>
      <c r="V225" s="3"/>
      <c r="W225" s="3"/>
      <c r="X225" s="3"/>
      <c r="Y225" s="3"/>
      <c r="Z225" s="3"/>
      <c r="AA225" s="3"/>
      <c r="AB225" s="3"/>
      <c r="AC225" s="3"/>
      <c r="AD225" s="3"/>
      <c r="AE225" s="3"/>
      <c r="AF225" s="3"/>
      <c r="AG225" s="3"/>
      <c r="AH225" s="3"/>
      <c r="AI225" s="3"/>
      <c r="AJ225" s="3"/>
    </row>
    <row r="226">
      <c r="A226" s="3"/>
      <c r="B226" s="45"/>
      <c r="C226" s="45"/>
      <c r="D226" s="45"/>
      <c r="E226" s="45"/>
      <c r="F226" s="45"/>
      <c r="G226" s="45"/>
      <c r="H226" s="45"/>
      <c r="I226" s="45"/>
      <c r="J226" s="45"/>
      <c r="K226" s="45"/>
      <c r="L226" s="45"/>
      <c r="M226" s="45"/>
      <c r="N226" s="51"/>
      <c r="O226" s="51"/>
      <c r="P226" s="51"/>
      <c r="Q226" s="3"/>
      <c r="R226" s="3"/>
      <c r="S226" s="3"/>
      <c r="T226" s="3"/>
      <c r="U226" s="3"/>
      <c r="V226" s="3"/>
      <c r="W226" s="3"/>
      <c r="X226" s="3"/>
      <c r="Y226" s="3"/>
      <c r="Z226" s="3"/>
      <c r="AA226" s="3"/>
      <c r="AB226" s="3"/>
      <c r="AC226" s="3"/>
      <c r="AD226" s="3"/>
      <c r="AE226" s="3"/>
      <c r="AF226" s="3"/>
      <c r="AG226" s="3"/>
      <c r="AH226" s="3"/>
      <c r="AI226" s="3"/>
      <c r="AJ226" s="3"/>
    </row>
    <row r="227">
      <c r="A227" s="3"/>
      <c r="B227" s="45"/>
      <c r="C227" s="45"/>
      <c r="D227" s="45"/>
      <c r="E227" s="45"/>
      <c r="F227" s="45"/>
      <c r="G227" s="45"/>
      <c r="H227" s="45"/>
      <c r="I227" s="45"/>
      <c r="J227" s="45"/>
      <c r="K227" s="45"/>
      <c r="L227" s="45"/>
      <c r="M227" s="45"/>
      <c r="N227" s="51"/>
      <c r="O227" s="51"/>
      <c r="P227" s="51"/>
      <c r="Q227" s="3"/>
      <c r="R227" s="3"/>
      <c r="S227" s="3"/>
      <c r="T227" s="3"/>
      <c r="U227" s="3"/>
      <c r="V227" s="3"/>
      <c r="W227" s="3"/>
      <c r="X227" s="3"/>
      <c r="Y227" s="3"/>
      <c r="Z227" s="3"/>
      <c r="AA227" s="3"/>
      <c r="AB227" s="3"/>
      <c r="AC227" s="3"/>
      <c r="AD227" s="3"/>
      <c r="AE227" s="3"/>
      <c r="AF227" s="3"/>
      <c r="AG227" s="3"/>
      <c r="AH227" s="3"/>
      <c r="AI227" s="3"/>
      <c r="AJ227" s="3"/>
    </row>
    <row r="228">
      <c r="A228" s="3"/>
      <c r="B228" s="45"/>
      <c r="C228" s="45"/>
      <c r="D228" s="45"/>
      <c r="E228" s="45"/>
      <c r="F228" s="45"/>
      <c r="G228" s="45"/>
      <c r="H228" s="45"/>
      <c r="I228" s="45"/>
      <c r="J228" s="45"/>
      <c r="K228" s="45"/>
      <c r="L228" s="45"/>
      <c r="M228" s="45"/>
      <c r="N228" s="51"/>
      <c r="O228" s="51"/>
      <c r="P228" s="51"/>
      <c r="Q228" s="3"/>
      <c r="R228" s="3"/>
      <c r="S228" s="3"/>
      <c r="T228" s="3"/>
      <c r="U228" s="3"/>
      <c r="V228" s="3"/>
      <c r="W228" s="3"/>
      <c r="X228" s="3"/>
      <c r="Y228" s="3"/>
      <c r="Z228" s="3"/>
      <c r="AA228" s="3"/>
      <c r="AB228" s="3"/>
      <c r="AC228" s="3"/>
      <c r="AD228" s="3"/>
      <c r="AE228" s="3"/>
      <c r="AF228" s="3"/>
      <c r="AG228" s="3"/>
      <c r="AH228" s="3"/>
      <c r="AI228" s="3"/>
      <c r="AJ228" s="3"/>
    </row>
    <row r="229">
      <c r="A229" s="3"/>
      <c r="B229" s="45"/>
      <c r="C229" s="45"/>
      <c r="D229" s="45"/>
      <c r="E229" s="45"/>
      <c r="F229" s="45"/>
      <c r="G229" s="45"/>
      <c r="H229" s="45"/>
      <c r="I229" s="45"/>
      <c r="J229" s="45"/>
      <c r="K229" s="45"/>
      <c r="L229" s="45"/>
      <c r="M229" s="45"/>
      <c r="N229" s="51"/>
      <c r="O229" s="51"/>
      <c r="P229" s="51"/>
      <c r="Q229" s="3"/>
      <c r="R229" s="3"/>
      <c r="S229" s="3"/>
      <c r="T229" s="3"/>
      <c r="U229" s="3"/>
      <c r="V229" s="3"/>
      <c r="W229" s="3"/>
      <c r="X229" s="3"/>
      <c r="Y229" s="3"/>
      <c r="Z229" s="3"/>
      <c r="AA229" s="3"/>
      <c r="AB229" s="3"/>
      <c r="AC229" s="3"/>
      <c r="AD229" s="3"/>
      <c r="AE229" s="3"/>
      <c r="AF229" s="3"/>
      <c r="AG229" s="3"/>
      <c r="AH229" s="3"/>
      <c r="AI229" s="3"/>
      <c r="AJ229" s="3"/>
    </row>
    <row r="230">
      <c r="A230" s="3"/>
      <c r="B230" s="45"/>
      <c r="C230" s="45"/>
      <c r="D230" s="45"/>
      <c r="E230" s="45"/>
      <c r="F230" s="45"/>
      <c r="G230" s="45"/>
      <c r="H230" s="45"/>
      <c r="I230" s="45"/>
      <c r="J230" s="45"/>
      <c r="K230" s="45"/>
      <c r="L230" s="45"/>
      <c r="M230" s="45"/>
      <c r="N230" s="51"/>
      <c r="O230" s="51"/>
      <c r="P230" s="51"/>
      <c r="Q230" s="3"/>
      <c r="R230" s="3"/>
      <c r="S230" s="3"/>
      <c r="T230" s="3"/>
      <c r="U230" s="3"/>
      <c r="V230" s="3"/>
      <c r="W230" s="3"/>
      <c r="X230" s="3"/>
      <c r="Y230" s="3"/>
      <c r="Z230" s="3"/>
      <c r="AA230" s="3"/>
      <c r="AB230" s="3"/>
      <c r="AC230" s="3"/>
      <c r="AD230" s="3"/>
      <c r="AE230" s="3"/>
      <c r="AF230" s="3"/>
      <c r="AG230" s="3"/>
      <c r="AH230" s="3"/>
      <c r="AI230" s="3"/>
      <c r="AJ230" s="3"/>
    </row>
    <row r="231">
      <c r="A231" s="3"/>
      <c r="B231" s="45"/>
      <c r="C231" s="45"/>
      <c r="D231" s="45"/>
      <c r="E231" s="45"/>
      <c r="F231" s="45"/>
      <c r="G231" s="45"/>
      <c r="H231" s="45"/>
      <c r="I231" s="45"/>
      <c r="J231" s="45"/>
      <c r="K231" s="45"/>
      <c r="L231" s="45"/>
      <c r="M231" s="45"/>
      <c r="N231" s="51"/>
      <c r="O231" s="51"/>
      <c r="P231" s="51"/>
      <c r="Q231" s="3"/>
      <c r="R231" s="3"/>
      <c r="S231" s="3"/>
      <c r="T231" s="3"/>
      <c r="U231" s="3"/>
      <c r="V231" s="3"/>
      <c r="W231" s="3"/>
      <c r="X231" s="3"/>
      <c r="Y231" s="3"/>
      <c r="Z231" s="3"/>
      <c r="AA231" s="3"/>
      <c r="AB231" s="3"/>
      <c r="AC231" s="3"/>
      <c r="AD231" s="3"/>
      <c r="AE231" s="3"/>
      <c r="AF231" s="3"/>
      <c r="AG231" s="3"/>
      <c r="AH231" s="3"/>
      <c r="AI231" s="3"/>
      <c r="AJ231" s="3"/>
    </row>
    <row r="232">
      <c r="A232" s="3"/>
      <c r="B232" s="45"/>
      <c r="C232" s="45"/>
      <c r="D232" s="45"/>
      <c r="E232" s="45"/>
      <c r="F232" s="45"/>
      <c r="G232" s="45"/>
      <c r="H232" s="45"/>
      <c r="I232" s="45"/>
      <c r="J232" s="45"/>
      <c r="K232" s="45"/>
      <c r="L232" s="45"/>
      <c r="M232" s="45"/>
      <c r="N232" s="51"/>
      <c r="O232" s="51"/>
      <c r="P232" s="51"/>
      <c r="Q232" s="3"/>
      <c r="R232" s="3"/>
      <c r="S232" s="3"/>
      <c r="T232" s="3"/>
      <c r="U232" s="3"/>
      <c r="V232" s="3"/>
      <c r="W232" s="3"/>
      <c r="X232" s="3"/>
      <c r="Y232" s="3"/>
      <c r="Z232" s="3"/>
      <c r="AA232" s="3"/>
      <c r="AB232" s="3"/>
      <c r="AC232" s="3"/>
      <c r="AD232" s="3"/>
      <c r="AE232" s="3"/>
      <c r="AF232" s="3"/>
      <c r="AG232" s="3"/>
      <c r="AH232" s="3"/>
      <c r="AI232" s="3"/>
      <c r="AJ232" s="3"/>
    </row>
    <row r="233">
      <c r="A233" s="3"/>
      <c r="B233" s="45"/>
      <c r="C233" s="45"/>
      <c r="D233" s="45"/>
      <c r="E233" s="45"/>
      <c r="F233" s="45"/>
      <c r="G233" s="45"/>
      <c r="H233" s="45"/>
      <c r="I233" s="45"/>
      <c r="J233" s="45"/>
      <c r="K233" s="45"/>
      <c r="L233" s="45"/>
      <c r="M233" s="45"/>
      <c r="N233" s="51"/>
      <c r="O233" s="51"/>
      <c r="P233" s="51"/>
      <c r="Q233" s="3"/>
      <c r="R233" s="3"/>
      <c r="S233" s="3"/>
      <c r="T233" s="3"/>
      <c r="U233" s="3"/>
      <c r="V233" s="3"/>
      <c r="W233" s="3"/>
      <c r="X233" s="3"/>
      <c r="Y233" s="3"/>
      <c r="Z233" s="3"/>
      <c r="AA233" s="3"/>
      <c r="AB233" s="3"/>
      <c r="AC233" s="3"/>
      <c r="AD233" s="3"/>
      <c r="AE233" s="3"/>
      <c r="AF233" s="3"/>
      <c r="AG233" s="3"/>
      <c r="AH233" s="3"/>
      <c r="AI233" s="3"/>
      <c r="AJ233" s="3"/>
    </row>
    <row r="234">
      <c r="A234" s="3"/>
      <c r="B234" s="45"/>
      <c r="C234" s="45"/>
      <c r="D234" s="45"/>
      <c r="E234" s="45"/>
      <c r="F234" s="45"/>
      <c r="G234" s="45"/>
      <c r="H234" s="45"/>
      <c r="I234" s="45"/>
      <c r="J234" s="45"/>
      <c r="K234" s="45"/>
      <c r="L234" s="45"/>
      <c r="M234" s="45"/>
      <c r="N234" s="51"/>
      <c r="O234" s="51"/>
      <c r="P234" s="51"/>
      <c r="Q234" s="3"/>
      <c r="R234" s="3"/>
      <c r="S234" s="3"/>
      <c r="T234" s="3"/>
      <c r="U234" s="3"/>
      <c r="V234" s="3"/>
      <c r="W234" s="3"/>
      <c r="X234" s="3"/>
      <c r="Y234" s="3"/>
      <c r="Z234" s="3"/>
      <c r="AA234" s="3"/>
      <c r="AB234" s="3"/>
      <c r="AC234" s="3"/>
      <c r="AD234" s="3"/>
      <c r="AE234" s="3"/>
      <c r="AF234" s="3"/>
      <c r="AG234" s="3"/>
      <c r="AH234" s="3"/>
      <c r="AI234" s="3"/>
      <c r="AJ234" s="3"/>
    </row>
    <row r="235">
      <c r="A235" s="3"/>
      <c r="B235" s="45"/>
      <c r="C235" s="45"/>
      <c r="D235" s="45"/>
      <c r="E235" s="45"/>
      <c r="F235" s="45"/>
      <c r="G235" s="45"/>
      <c r="H235" s="45"/>
      <c r="I235" s="45"/>
      <c r="J235" s="45"/>
      <c r="K235" s="45"/>
      <c r="L235" s="45"/>
      <c r="M235" s="45"/>
      <c r="N235" s="51"/>
      <c r="O235" s="51"/>
      <c r="P235" s="51"/>
      <c r="Q235" s="3"/>
      <c r="R235" s="3"/>
      <c r="S235" s="3"/>
      <c r="T235" s="3"/>
      <c r="U235" s="3"/>
      <c r="V235" s="3"/>
      <c r="W235" s="3"/>
      <c r="X235" s="3"/>
      <c r="Y235" s="3"/>
      <c r="Z235" s="3"/>
      <c r="AA235" s="3"/>
      <c r="AB235" s="3"/>
      <c r="AC235" s="3"/>
      <c r="AD235" s="3"/>
      <c r="AE235" s="3"/>
      <c r="AF235" s="3"/>
      <c r="AG235" s="3"/>
      <c r="AH235" s="3"/>
      <c r="AI235" s="3"/>
      <c r="AJ235" s="3"/>
    </row>
    <row r="236">
      <c r="A236" s="3"/>
      <c r="B236" s="45"/>
      <c r="C236" s="45"/>
      <c r="D236" s="45"/>
      <c r="E236" s="45"/>
      <c r="F236" s="45"/>
      <c r="G236" s="45"/>
      <c r="H236" s="45"/>
      <c r="I236" s="45"/>
      <c r="J236" s="45"/>
      <c r="K236" s="45"/>
      <c r="L236" s="45"/>
      <c r="M236" s="45"/>
      <c r="N236" s="51"/>
      <c r="O236" s="51"/>
      <c r="P236" s="51"/>
      <c r="Q236" s="3"/>
      <c r="R236" s="3"/>
      <c r="S236" s="3"/>
      <c r="T236" s="3"/>
      <c r="U236" s="3"/>
      <c r="V236" s="3"/>
      <c r="W236" s="3"/>
      <c r="X236" s="3"/>
      <c r="Y236" s="3"/>
      <c r="Z236" s="3"/>
      <c r="AA236" s="3"/>
      <c r="AB236" s="3"/>
      <c r="AC236" s="3"/>
      <c r="AD236" s="3"/>
      <c r="AE236" s="3"/>
      <c r="AF236" s="3"/>
      <c r="AG236" s="3"/>
      <c r="AH236" s="3"/>
      <c r="AI236" s="3"/>
      <c r="AJ236" s="3"/>
    </row>
    <row r="237">
      <c r="A237" s="3"/>
      <c r="B237" s="45"/>
      <c r="C237" s="45"/>
      <c r="D237" s="45"/>
      <c r="E237" s="45"/>
      <c r="F237" s="45"/>
      <c r="G237" s="45"/>
      <c r="H237" s="45"/>
      <c r="I237" s="45"/>
      <c r="J237" s="45"/>
      <c r="K237" s="45"/>
      <c r="L237" s="45"/>
      <c r="M237" s="45"/>
      <c r="N237" s="51"/>
      <c r="O237" s="51"/>
      <c r="P237" s="51"/>
      <c r="Q237" s="3"/>
      <c r="R237" s="3"/>
      <c r="S237" s="3"/>
      <c r="T237" s="3"/>
      <c r="U237" s="3"/>
      <c r="V237" s="3"/>
      <c r="W237" s="3"/>
      <c r="X237" s="3"/>
      <c r="Y237" s="3"/>
      <c r="Z237" s="3"/>
      <c r="AA237" s="3"/>
      <c r="AB237" s="3"/>
      <c r="AC237" s="3"/>
      <c r="AD237" s="3"/>
      <c r="AE237" s="3"/>
      <c r="AF237" s="3"/>
      <c r="AG237" s="3"/>
      <c r="AH237" s="3"/>
      <c r="AI237" s="3"/>
      <c r="AJ237" s="3"/>
    </row>
    <row r="238">
      <c r="A238" s="3"/>
      <c r="B238" s="45"/>
      <c r="C238" s="45"/>
      <c r="D238" s="45"/>
      <c r="E238" s="45"/>
      <c r="F238" s="45"/>
      <c r="G238" s="45"/>
      <c r="H238" s="45"/>
      <c r="I238" s="45"/>
      <c r="J238" s="45"/>
      <c r="K238" s="45"/>
      <c r="L238" s="45"/>
      <c r="M238" s="45"/>
      <c r="N238" s="51"/>
      <c r="O238" s="51"/>
      <c r="P238" s="51"/>
      <c r="Q238" s="3"/>
      <c r="R238" s="3"/>
      <c r="S238" s="3"/>
      <c r="T238" s="3"/>
      <c r="U238" s="3"/>
      <c r="V238" s="3"/>
      <c r="W238" s="3"/>
      <c r="X238" s="3"/>
      <c r="Y238" s="3"/>
      <c r="Z238" s="3"/>
      <c r="AA238" s="3"/>
      <c r="AB238" s="3"/>
      <c r="AC238" s="3"/>
      <c r="AD238" s="3"/>
      <c r="AE238" s="3"/>
      <c r="AF238" s="3"/>
      <c r="AG238" s="3"/>
      <c r="AH238" s="3"/>
      <c r="AI238" s="3"/>
      <c r="AJ238" s="3"/>
    </row>
    <row r="239">
      <c r="A239" s="3"/>
      <c r="B239" s="45"/>
      <c r="C239" s="45"/>
      <c r="D239" s="45"/>
      <c r="E239" s="45"/>
      <c r="F239" s="45"/>
      <c r="G239" s="45"/>
      <c r="H239" s="45"/>
      <c r="I239" s="45"/>
      <c r="J239" s="45"/>
      <c r="K239" s="45"/>
      <c r="L239" s="45"/>
      <c r="M239" s="45"/>
      <c r="N239" s="51"/>
      <c r="O239" s="51"/>
      <c r="P239" s="51"/>
      <c r="Q239" s="3"/>
      <c r="R239" s="3"/>
      <c r="S239" s="3"/>
      <c r="T239" s="3"/>
      <c r="U239" s="3"/>
      <c r="V239" s="3"/>
      <c r="W239" s="3"/>
      <c r="X239" s="3"/>
      <c r="Y239" s="3"/>
      <c r="Z239" s="3"/>
      <c r="AA239" s="3"/>
      <c r="AB239" s="3"/>
      <c r="AC239" s="3"/>
      <c r="AD239" s="3"/>
      <c r="AE239" s="3"/>
      <c r="AF239" s="3"/>
      <c r="AG239" s="3"/>
      <c r="AH239" s="3"/>
      <c r="AI239" s="3"/>
      <c r="AJ239" s="3"/>
    </row>
    <row r="240">
      <c r="A240" s="3"/>
      <c r="B240" s="45"/>
      <c r="C240" s="45"/>
      <c r="D240" s="45"/>
      <c r="E240" s="45"/>
      <c r="F240" s="45"/>
      <c r="G240" s="45"/>
      <c r="H240" s="45"/>
      <c r="I240" s="45"/>
      <c r="J240" s="45"/>
      <c r="K240" s="45"/>
      <c r="L240" s="45"/>
      <c r="M240" s="45"/>
      <c r="N240" s="51"/>
      <c r="O240" s="51"/>
      <c r="P240" s="51"/>
      <c r="Q240" s="3"/>
      <c r="R240" s="3"/>
      <c r="S240" s="3"/>
      <c r="T240" s="3"/>
      <c r="U240" s="3"/>
      <c r="V240" s="3"/>
      <c r="W240" s="3"/>
      <c r="X240" s="3"/>
      <c r="Y240" s="3"/>
      <c r="Z240" s="3"/>
      <c r="AA240" s="3"/>
      <c r="AB240" s="3"/>
      <c r="AC240" s="3"/>
      <c r="AD240" s="3"/>
      <c r="AE240" s="3"/>
      <c r="AF240" s="3"/>
      <c r="AG240" s="3"/>
      <c r="AH240" s="3"/>
      <c r="AI240" s="3"/>
      <c r="AJ240" s="3"/>
    </row>
    <row r="241">
      <c r="A241" s="3"/>
      <c r="B241" s="45"/>
      <c r="C241" s="45"/>
      <c r="D241" s="45"/>
      <c r="E241" s="45"/>
      <c r="F241" s="45"/>
      <c r="G241" s="45"/>
      <c r="H241" s="45"/>
      <c r="I241" s="45"/>
      <c r="J241" s="45"/>
      <c r="K241" s="45"/>
      <c r="L241" s="45"/>
      <c r="M241" s="45"/>
      <c r="N241" s="51"/>
      <c r="O241" s="51"/>
      <c r="P241" s="51"/>
      <c r="Q241" s="3"/>
      <c r="R241" s="3"/>
      <c r="S241" s="3"/>
      <c r="T241" s="3"/>
      <c r="U241" s="3"/>
      <c r="V241" s="3"/>
      <c r="W241" s="3"/>
      <c r="X241" s="3"/>
      <c r="Y241" s="3"/>
      <c r="Z241" s="3"/>
      <c r="AA241" s="3"/>
      <c r="AB241" s="3"/>
      <c r="AC241" s="3"/>
      <c r="AD241" s="3"/>
      <c r="AE241" s="3"/>
      <c r="AF241" s="3"/>
      <c r="AG241" s="3"/>
      <c r="AH241" s="3"/>
      <c r="AI241" s="3"/>
      <c r="AJ241" s="3"/>
    </row>
    <row r="242">
      <c r="A242" s="3"/>
      <c r="B242" s="45"/>
      <c r="C242" s="45"/>
      <c r="D242" s="45"/>
      <c r="E242" s="45"/>
      <c r="F242" s="45"/>
      <c r="G242" s="45"/>
      <c r="H242" s="45"/>
      <c r="I242" s="45"/>
      <c r="J242" s="45"/>
      <c r="K242" s="45"/>
      <c r="L242" s="45"/>
      <c r="M242" s="45"/>
      <c r="N242" s="51"/>
      <c r="O242" s="51"/>
      <c r="P242" s="51"/>
      <c r="Q242" s="3"/>
      <c r="R242" s="3"/>
      <c r="S242" s="3"/>
      <c r="T242" s="3"/>
      <c r="U242" s="3"/>
      <c r="V242" s="3"/>
      <c r="W242" s="3"/>
      <c r="X242" s="3"/>
      <c r="Y242" s="3"/>
      <c r="Z242" s="3"/>
      <c r="AA242" s="3"/>
      <c r="AB242" s="3"/>
      <c r="AC242" s="3"/>
      <c r="AD242" s="3"/>
      <c r="AE242" s="3"/>
      <c r="AF242" s="3"/>
      <c r="AG242" s="3"/>
      <c r="AH242" s="3"/>
      <c r="AI242" s="3"/>
      <c r="AJ242" s="3"/>
    </row>
    <row r="243">
      <c r="A243" s="3"/>
      <c r="B243" s="45"/>
      <c r="C243" s="45"/>
      <c r="D243" s="45"/>
      <c r="E243" s="45"/>
      <c r="F243" s="45"/>
      <c r="G243" s="45"/>
      <c r="H243" s="45"/>
      <c r="I243" s="45"/>
      <c r="J243" s="45"/>
      <c r="K243" s="45"/>
      <c r="L243" s="45"/>
      <c r="M243" s="45"/>
      <c r="N243" s="51"/>
      <c r="O243" s="51"/>
      <c r="P243" s="51"/>
      <c r="Q243" s="3"/>
      <c r="R243" s="3"/>
      <c r="S243" s="3"/>
      <c r="T243" s="3"/>
      <c r="U243" s="3"/>
      <c r="V243" s="3"/>
      <c r="W243" s="3"/>
      <c r="X243" s="3"/>
      <c r="Y243" s="3"/>
      <c r="Z243" s="3"/>
      <c r="AA243" s="3"/>
      <c r="AB243" s="3"/>
      <c r="AC243" s="3"/>
      <c r="AD243" s="3"/>
      <c r="AE243" s="3"/>
      <c r="AF243" s="3"/>
      <c r="AG243" s="3"/>
      <c r="AH243" s="3"/>
      <c r="AI243" s="3"/>
      <c r="AJ243" s="3"/>
    </row>
    <row r="244">
      <c r="A244" s="3"/>
      <c r="B244" s="45"/>
      <c r="C244" s="45"/>
      <c r="D244" s="45"/>
      <c r="E244" s="45"/>
      <c r="F244" s="45"/>
      <c r="G244" s="45"/>
      <c r="H244" s="45"/>
      <c r="I244" s="45"/>
      <c r="J244" s="45"/>
      <c r="K244" s="45"/>
      <c r="L244" s="45"/>
      <c r="M244" s="45"/>
      <c r="N244" s="51"/>
      <c r="O244" s="51"/>
      <c r="P244" s="51"/>
      <c r="Q244" s="3"/>
      <c r="R244" s="3"/>
      <c r="S244" s="3"/>
      <c r="T244" s="3"/>
      <c r="U244" s="3"/>
      <c r="V244" s="3"/>
      <c r="W244" s="3"/>
      <c r="X244" s="3"/>
      <c r="Y244" s="3"/>
      <c r="Z244" s="3"/>
      <c r="AA244" s="3"/>
      <c r="AB244" s="3"/>
      <c r="AC244" s="3"/>
      <c r="AD244" s="3"/>
      <c r="AE244" s="3"/>
      <c r="AF244" s="3"/>
      <c r="AG244" s="3"/>
      <c r="AH244" s="3"/>
      <c r="AI244" s="3"/>
      <c r="AJ244" s="3"/>
    </row>
    <row r="245">
      <c r="A245" s="3"/>
      <c r="B245" s="45"/>
      <c r="C245" s="45"/>
      <c r="D245" s="45"/>
      <c r="E245" s="45"/>
      <c r="F245" s="45"/>
      <c r="G245" s="45"/>
      <c r="H245" s="45"/>
      <c r="I245" s="45"/>
      <c r="J245" s="45"/>
      <c r="K245" s="45"/>
      <c r="L245" s="45"/>
      <c r="M245" s="45"/>
      <c r="N245" s="51"/>
      <c r="O245" s="51"/>
      <c r="P245" s="51"/>
      <c r="Q245" s="3"/>
      <c r="R245" s="3"/>
      <c r="S245" s="3"/>
      <c r="T245" s="3"/>
      <c r="U245" s="3"/>
      <c r="V245" s="3"/>
      <c r="W245" s="3"/>
      <c r="X245" s="3"/>
      <c r="Y245" s="3"/>
      <c r="Z245" s="3"/>
      <c r="AA245" s="3"/>
      <c r="AB245" s="3"/>
      <c r="AC245" s="3"/>
      <c r="AD245" s="3"/>
      <c r="AE245" s="3"/>
      <c r="AF245" s="3"/>
      <c r="AG245" s="3"/>
      <c r="AH245" s="3"/>
      <c r="AI245" s="3"/>
      <c r="AJ245" s="3"/>
    </row>
    <row r="246">
      <c r="A246" s="3"/>
      <c r="B246" s="45"/>
      <c r="C246" s="45"/>
      <c r="D246" s="45"/>
      <c r="E246" s="45"/>
      <c r="F246" s="45"/>
      <c r="G246" s="45"/>
      <c r="H246" s="45"/>
      <c r="I246" s="45"/>
      <c r="J246" s="45"/>
      <c r="K246" s="45"/>
      <c r="L246" s="45"/>
      <c r="M246" s="45"/>
      <c r="N246" s="51"/>
      <c r="O246" s="51"/>
      <c r="P246" s="51"/>
      <c r="Q246" s="3"/>
      <c r="R246" s="3"/>
      <c r="S246" s="3"/>
      <c r="T246" s="3"/>
      <c r="U246" s="3"/>
      <c r="V246" s="3"/>
      <c r="W246" s="3"/>
      <c r="X246" s="3"/>
      <c r="Y246" s="3"/>
      <c r="Z246" s="3"/>
      <c r="AA246" s="3"/>
      <c r="AB246" s="3"/>
      <c r="AC246" s="3"/>
      <c r="AD246" s="3"/>
      <c r="AE246" s="3"/>
      <c r="AF246" s="3"/>
      <c r="AG246" s="3"/>
      <c r="AH246" s="3"/>
      <c r="AI246" s="3"/>
      <c r="AJ246" s="3"/>
    </row>
    <row r="247">
      <c r="A247" s="3"/>
      <c r="B247" s="45"/>
      <c r="C247" s="45"/>
      <c r="D247" s="45"/>
      <c r="E247" s="45"/>
      <c r="F247" s="45"/>
      <c r="G247" s="45"/>
      <c r="H247" s="45"/>
      <c r="I247" s="45"/>
      <c r="J247" s="45"/>
      <c r="K247" s="45"/>
      <c r="L247" s="45"/>
      <c r="M247" s="45"/>
      <c r="N247" s="51"/>
      <c r="O247" s="51"/>
      <c r="P247" s="51"/>
      <c r="Q247" s="3"/>
      <c r="R247" s="3"/>
      <c r="S247" s="3"/>
      <c r="T247" s="3"/>
      <c r="U247" s="3"/>
      <c r="V247" s="3"/>
      <c r="W247" s="3"/>
      <c r="X247" s="3"/>
      <c r="Y247" s="3"/>
      <c r="Z247" s="3"/>
      <c r="AA247" s="3"/>
      <c r="AB247" s="3"/>
      <c r="AC247" s="3"/>
      <c r="AD247" s="3"/>
      <c r="AE247" s="3"/>
      <c r="AF247" s="3"/>
      <c r="AG247" s="3"/>
      <c r="AH247" s="3"/>
      <c r="AI247" s="3"/>
      <c r="AJ247" s="3"/>
    </row>
    <row r="248">
      <c r="A248" s="3"/>
      <c r="B248" s="45"/>
      <c r="C248" s="45"/>
      <c r="D248" s="45"/>
      <c r="E248" s="45"/>
      <c r="F248" s="45"/>
      <c r="G248" s="45"/>
      <c r="H248" s="45"/>
      <c r="I248" s="45"/>
      <c r="J248" s="45"/>
      <c r="K248" s="45"/>
      <c r="L248" s="45"/>
      <c r="M248" s="45"/>
      <c r="N248" s="51"/>
      <c r="O248" s="51"/>
      <c r="P248" s="51"/>
      <c r="Q248" s="3"/>
      <c r="R248" s="3"/>
      <c r="S248" s="3"/>
      <c r="T248" s="3"/>
      <c r="U248" s="3"/>
      <c r="V248" s="3"/>
      <c r="W248" s="3"/>
      <c r="X248" s="3"/>
      <c r="Y248" s="3"/>
      <c r="Z248" s="3"/>
      <c r="AA248" s="3"/>
      <c r="AB248" s="3"/>
      <c r="AC248" s="3"/>
      <c r="AD248" s="3"/>
      <c r="AE248" s="3"/>
      <c r="AF248" s="3"/>
      <c r="AG248" s="3"/>
      <c r="AH248" s="3"/>
      <c r="AI248" s="3"/>
      <c r="AJ248" s="3"/>
    </row>
    <row r="249">
      <c r="A249" s="3"/>
      <c r="B249" s="45"/>
      <c r="C249" s="45"/>
      <c r="D249" s="45"/>
      <c r="E249" s="45"/>
      <c r="F249" s="45"/>
      <c r="G249" s="45"/>
      <c r="H249" s="45"/>
      <c r="I249" s="45"/>
      <c r="J249" s="45"/>
      <c r="K249" s="45"/>
      <c r="L249" s="45"/>
      <c r="M249" s="45"/>
      <c r="N249" s="51"/>
      <c r="O249" s="51"/>
      <c r="P249" s="51"/>
      <c r="Q249" s="3"/>
      <c r="R249" s="3"/>
      <c r="S249" s="3"/>
      <c r="T249" s="3"/>
      <c r="U249" s="3"/>
      <c r="V249" s="3"/>
      <c r="W249" s="3"/>
      <c r="X249" s="3"/>
      <c r="Y249" s="3"/>
      <c r="Z249" s="3"/>
      <c r="AA249" s="3"/>
      <c r="AB249" s="3"/>
      <c r="AC249" s="3"/>
      <c r="AD249" s="3"/>
      <c r="AE249" s="3"/>
      <c r="AF249" s="3"/>
      <c r="AG249" s="3"/>
      <c r="AH249" s="3"/>
      <c r="AI249" s="3"/>
      <c r="AJ249" s="3"/>
    </row>
    <row r="250">
      <c r="A250" s="3"/>
      <c r="B250" s="45"/>
      <c r="C250" s="45"/>
      <c r="D250" s="45"/>
      <c r="E250" s="45"/>
      <c r="F250" s="45"/>
      <c r="G250" s="45"/>
      <c r="H250" s="45"/>
      <c r="I250" s="45"/>
      <c r="J250" s="45"/>
      <c r="K250" s="45"/>
      <c r="L250" s="45"/>
      <c r="M250" s="45"/>
      <c r="N250" s="51"/>
      <c r="O250" s="51"/>
      <c r="P250" s="51"/>
      <c r="Q250" s="3"/>
      <c r="R250" s="3"/>
      <c r="S250" s="3"/>
      <c r="T250" s="3"/>
      <c r="U250" s="3"/>
      <c r="V250" s="3"/>
      <c r="W250" s="3"/>
      <c r="X250" s="3"/>
      <c r="Y250" s="3"/>
      <c r="Z250" s="3"/>
      <c r="AA250" s="3"/>
      <c r="AB250" s="3"/>
      <c r="AC250" s="3"/>
      <c r="AD250" s="3"/>
      <c r="AE250" s="3"/>
      <c r="AF250" s="3"/>
      <c r="AG250" s="3"/>
      <c r="AH250" s="3"/>
      <c r="AI250" s="3"/>
      <c r="AJ250" s="3"/>
    </row>
    <row r="251">
      <c r="A251" s="3"/>
      <c r="B251" s="45"/>
      <c r="C251" s="45"/>
      <c r="D251" s="45"/>
      <c r="E251" s="45"/>
      <c r="F251" s="45"/>
      <c r="G251" s="45"/>
      <c r="H251" s="45"/>
      <c r="I251" s="45"/>
      <c r="J251" s="45"/>
      <c r="K251" s="45"/>
      <c r="L251" s="45"/>
      <c r="M251" s="45"/>
      <c r="N251" s="51"/>
      <c r="O251" s="51"/>
      <c r="P251" s="51"/>
      <c r="Q251" s="3"/>
      <c r="R251" s="3"/>
      <c r="S251" s="3"/>
      <c r="T251" s="3"/>
      <c r="U251" s="3"/>
      <c r="V251" s="3"/>
      <c r="W251" s="3"/>
      <c r="X251" s="3"/>
      <c r="Y251" s="3"/>
      <c r="Z251" s="3"/>
      <c r="AA251" s="3"/>
      <c r="AB251" s="3"/>
      <c r="AC251" s="3"/>
      <c r="AD251" s="3"/>
      <c r="AE251" s="3"/>
      <c r="AF251" s="3"/>
      <c r="AG251" s="3"/>
      <c r="AH251" s="3"/>
      <c r="AI251" s="3"/>
      <c r="AJ251" s="3"/>
    </row>
    <row r="252">
      <c r="A252" s="3"/>
      <c r="B252" s="45"/>
      <c r="C252" s="45"/>
      <c r="D252" s="45"/>
      <c r="E252" s="45"/>
      <c r="F252" s="45"/>
      <c r="G252" s="45"/>
      <c r="H252" s="45"/>
      <c r="I252" s="45"/>
      <c r="J252" s="45"/>
      <c r="K252" s="45"/>
      <c r="L252" s="45"/>
      <c r="M252" s="45"/>
      <c r="N252" s="51"/>
      <c r="O252" s="51"/>
      <c r="P252" s="51"/>
      <c r="Q252" s="3"/>
      <c r="R252" s="3"/>
      <c r="S252" s="3"/>
      <c r="T252" s="3"/>
      <c r="U252" s="3"/>
      <c r="V252" s="3"/>
      <c r="W252" s="3"/>
      <c r="X252" s="3"/>
      <c r="Y252" s="3"/>
      <c r="Z252" s="3"/>
      <c r="AA252" s="3"/>
      <c r="AB252" s="3"/>
      <c r="AC252" s="3"/>
      <c r="AD252" s="3"/>
      <c r="AE252" s="3"/>
      <c r="AF252" s="3"/>
      <c r="AG252" s="3"/>
      <c r="AH252" s="3"/>
      <c r="AI252" s="3"/>
      <c r="AJ252" s="3"/>
    </row>
    <row r="253">
      <c r="A253" s="3"/>
      <c r="B253" s="45"/>
      <c r="C253" s="45"/>
      <c r="D253" s="45"/>
      <c r="E253" s="45"/>
      <c r="F253" s="45"/>
      <c r="G253" s="45"/>
      <c r="H253" s="45"/>
      <c r="I253" s="45"/>
      <c r="J253" s="45"/>
      <c r="K253" s="45"/>
      <c r="L253" s="45"/>
      <c r="M253" s="45"/>
      <c r="N253" s="51"/>
      <c r="O253" s="51"/>
      <c r="P253" s="51"/>
      <c r="Q253" s="3"/>
      <c r="R253" s="3"/>
      <c r="S253" s="3"/>
      <c r="T253" s="3"/>
      <c r="U253" s="3"/>
      <c r="V253" s="3"/>
      <c r="W253" s="3"/>
      <c r="X253" s="3"/>
      <c r="Y253" s="3"/>
      <c r="Z253" s="3"/>
      <c r="AA253" s="3"/>
      <c r="AB253" s="3"/>
      <c r="AC253" s="3"/>
      <c r="AD253" s="3"/>
      <c r="AE253" s="3"/>
      <c r="AF253" s="3"/>
      <c r="AG253" s="3"/>
      <c r="AH253" s="3"/>
      <c r="AI253" s="3"/>
      <c r="AJ253" s="3"/>
    </row>
    <row r="254">
      <c r="A254" s="3"/>
      <c r="B254" s="45"/>
      <c r="C254" s="45"/>
      <c r="D254" s="45"/>
      <c r="E254" s="45"/>
      <c r="F254" s="45"/>
      <c r="G254" s="45"/>
      <c r="H254" s="45"/>
      <c r="I254" s="45"/>
      <c r="J254" s="45"/>
      <c r="K254" s="45"/>
      <c r="L254" s="45"/>
      <c r="M254" s="45"/>
      <c r="N254" s="51"/>
      <c r="O254" s="51"/>
      <c r="P254" s="51"/>
      <c r="Q254" s="3"/>
      <c r="R254" s="3"/>
      <c r="S254" s="3"/>
      <c r="T254" s="3"/>
      <c r="U254" s="3"/>
      <c r="V254" s="3"/>
      <c r="W254" s="3"/>
      <c r="X254" s="3"/>
      <c r="Y254" s="3"/>
      <c r="Z254" s="3"/>
      <c r="AA254" s="3"/>
      <c r="AB254" s="3"/>
      <c r="AC254" s="3"/>
      <c r="AD254" s="3"/>
      <c r="AE254" s="3"/>
      <c r="AF254" s="3"/>
      <c r="AG254" s="3"/>
      <c r="AH254" s="3"/>
      <c r="AI254" s="3"/>
      <c r="AJ254" s="3"/>
    </row>
    <row r="255">
      <c r="A255" s="3"/>
      <c r="B255" s="45"/>
      <c r="C255" s="45"/>
      <c r="D255" s="45"/>
      <c r="E255" s="45"/>
      <c r="F255" s="45"/>
      <c r="G255" s="45"/>
      <c r="H255" s="45"/>
      <c r="I255" s="45"/>
      <c r="J255" s="45"/>
      <c r="K255" s="45"/>
      <c r="L255" s="45"/>
      <c r="M255" s="45"/>
      <c r="N255" s="51"/>
      <c r="O255" s="51"/>
      <c r="P255" s="51"/>
      <c r="Q255" s="3"/>
      <c r="R255" s="3"/>
      <c r="S255" s="3"/>
      <c r="T255" s="3"/>
      <c r="U255" s="3"/>
      <c r="V255" s="3"/>
      <c r="W255" s="3"/>
      <c r="X255" s="3"/>
      <c r="Y255" s="3"/>
      <c r="Z255" s="3"/>
      <c r="AA255" s="3"/>
      <c r="AB255" s="3"/>
      <c r="AC255" s="3"/>
      <c r="AD255" s="3"/>
      <c r="AE255" s="3"/>
      <c r="AF255" s="3"/>
      <c r="AG255" s="3"/>
      <c r="AH255" s="3"/>
      <c r="AI255" s="3"/>
      <c r="AJ255" s="3"/>
    </row>
    <row r="256">
      <c r="A256" s="3"/>
      <c r="B256" s="45"/>
      <c r="C256" s="45"/>
      <c r="D256" s="45"/>
      <c r="E256" s="45"/>
      <c r="F256" s="45"/>
      <c r="G256" s="45"/>
      <c r="H256" s="45"/>
      <c r="I256" s="45"/>
      <c r="J256" s="45"/>
      <c r="K256" s="45"/>
      <c r="L256" s="45"/>
      <c r="M256" s="45"/>
      <c r="N256" s="51"/>
      <c r="O256" s="51"/>
      <c r="P256" s="51"/>
      <c r="Q256" s="3"/>
      <c r="R256" s="3"/>
      <c r="S256" s="3"/>
      <c r="T256" s="3"/>
      <c r="U256" s="3"/>
      <c r="V256" s="3"/>
      <c r="W256" s="3"/>
      <c r="X256" s="3"/>
      <c r="Y256" s="3"/>
      <c r="Z256" s="3"/>
      <c r="AA256" s="3"/>
      <c r="AB256" s="3"/>
      <c r="AC256" s="3"/>
      <c r="AD256" s="3"/>
      <c r="AE256" s="3"/>
      <c r="AF256" s="3"/>
      <c r="AG256" s="3"/>
      <c r="AH256" s="3"/>
      <c r="AI256" s="3"/>
      <c r="AJ256" s="3"/>
    </row>
    <row r="257">
      <c r="A257" s="3"/>
      <c r="B257" s="45"/>
      <c r="C257" s="45"/>
      <c r="D257" s="45"/>
      <c r="E257" s="45"/>
      <c r="F257" s="45"/>
      <c r="G257" s="45"/>
      <c r="H257" s="45"/>
      <c r="I257" s="45"/>
      <c r="J257" s="45"/>
      <c r="K257" s="45"/>
      <c r="L257" s="45"/>
      <c r="M257" s="45"/>
      <c r="N257" s="51"/>
      <c r="O257" s="51"/>
      <c r="P257" s="51"/>
      <c r="Q257" s="3"/>
      <c r="R257" s="3"/>
      <c r="S257" s="3"/>
      <c r="T257" s="3"/>
      <c r="U257" s="3"/>
      <c r="V257" s="3"/>
      <c r="W257" s="3"/>
      <c r="X257" s="3"/>
      <c r="Y257" s="3"/>
      <c r="Z257" s="3"/>
      <c r="AA257" s="3"/>
      <c r="AB257" s="3"/>
      <c r="AC257" s="3"/>
      <c r="AD257" s="3"/>
      <c r="AE257" s="3"/>
      <c r="AF257" s="3"/>
      <c r="AG257" s="3"/>
      <c r="AH257" s="3"/>
      <c r="AI257" s="3"/>
      <c r="AJ257" s="3"/>
    </row>
    <row r="258">
      <c r="A258" s="3"/>
      <c r="B258" s="45"/>
      <c r="C258" s="45"/>
      <c r="D258" s="45"/>
      <c r="E258" s="45"/>
      <c r="F258" s="45"/>
      <c r="G258" s="45"/>
      <c r="H258" s="45"/>
      <c r="I258" s="45"/>
      <c r="J258" s="45"/>
      <c r="K258" s="45"/>
      <c r="L258" s="45"/>
      <c r="M258" s="45"/>
      <c r="N258" s="51"/>
      <c r="O258" s="51"/>
      <c r="P258" s="51"/>
      <c r="Q258" s="3"/>
      <c r="R258" s="3"/>
      <c r="S258" s="3"/>
      <c r="T258" s="3"/>
      <c r="U258" s="3"/>
      <c r="V258" s="3"/>
      <c r="W258" s="3"/>
      <c r="X258" s="3"/>
      <c r="Y258" s="3"/>
      <c r="Z258" s="3"/>
      <c r="AA258" s="3"/>
      <c r="AB258" s="3"/>
      <c r="AC258" s="3"/>
      <c r="AD258" s="3"/>
      <c r="AE258" s="3"/>
      <c r="AF258" s="3"/>
      <c r="AG258" s="3"/>
      <c r="AH258" s="3"/>
      <c r="AI258" s="3"/>
      <c r="AJ258" s="3"/>
    </row>
    <row r="259">
      <c r="A259" s="3"/>
      <c r="N259" s="53"/>
      <c r="O259" s="53"/>
      <c r="P259" s="53"/>
      <c r="Q259" s="3"/>
      <c r="R259" s="3"/>
      <c r="S259" s="3"/>
      <c r="T259" s="3"/>
      <c r="U259" s="3"/>
      <c r="V259" s="3"/>
      <c r="W259" s="3"/>
      <c r="X259" s="3"/>
      <c r="Y259" s="3"/>
      <c r="Z259" s="3"/>
      <c r="AA259" s="3"/>
      <c r="AB259" s="3"/>
      <c r="AC259" s="3"/>
      <c r="AD259" s="3"/>
      <c r="AE259" s="3"/>
      <c r="AF259" s="3"/>
      <c r="AG259" s="3"/>
      <c r="AH259" s="3"/>
      <c r="AI259" s="3"/>
      <c r="AJ259" s="3"/>
    </row>
    <row r="260">
      <c r="N260" s="53"/>
      <c r="O260" s="53"/>
      <c r="P260" s="53"/>
    </row>
    <row r="261">
      <c r="N261" s="53"/>
      <c r="O261" s="53"/>
      <c r="P261" s="53"/>
    </row>
    <row r="262">
      <c r="N262" s="53"/>
      <c r="O262" s="53"/>
      <c r="P262" s="53"/>
    </row>
    <row r="263">
      <c r="N263" s="53"/>
      <c r="O263" s="53"/>
      <c r="P263" s="53"/>
    </row>
    <row r="264">
      <c r="N264" s="53"/>
      <c r="O264" s="53"/>
      <c r="P264" s="53"/>
    </row>
    <row r="265">
      <c r="N265" s="53"/>
      <c r="O265" s="53"/>
      <c r="P265" s="53"/>
    </row>
    <row r="266">
      <c r="N266" s="53"/>
      <c r="O266" s="53"/>
      <c r="P266" s="53"/>
    </row>
    <row r="267">
      <c r="N267" s="53"/>
      <c r="O267" s="53"/>
      <c r="P267" s="53"/>
    </row>
    <row r="268">
      <c r="N268" s="53"/>
      <c r="O268" s="53"/>
      <c r="P268" s="53"/>
    </row>
    <row r="269">
      <c r="N269" s="53"/>
      <c r="O269" s="53"/>
      <c r="P269" s="53"/>
    </row>
    <row r="270">
      <c r="N270" s="53"/>
      <c r="O270" s="53"/>
      <c r="P270" s="53"/>
    </row>
    <row r="271">
      <c r="N271" s="53"/>
      <c r="O271" s="53"/>
      <c r="P271" s="53"/>
    </row>
    <row r="272">
      <c r="N272" s="53"/>
      <c r="O272" s="53"/>
      <c r="P272" s="53"/>
    </row>
    <row r="273">
      <c r="N273" s="53"/>
      <c r="O273" s="53"/>
      <c r="P273" s="53"/>
    </row>
    <row r="274">
      <c r="N274" s="53"/>
      <c r="O274" s="53"/>
      <c r="P274" s="53"/>
    </row>
    <row r="275">
      <c r="N275" s="53"/>
      <c r="O275" s="53"/>
      <c r="P275" s="53"/>
    </row>
    <row r="276">
      <c r="N276" s="53"/>
      <c r="O276" s="53"/>
      <c r="P276" s="53"/>
    </row>
    <row r="277">
      <c r="N277" s="53"/>
      <c r="O277" s="53"/>
      <c r="P277" s="53"/>
    </row>
    <row r="278">
      <c r="N278" s="53"/>
      <c r="O278" s="53"/>
      <c r="P278" s="53"/>
    </row>
    <row r="279">
      <c r="N279" s="53"/>
      <c r="O279" s="53"/>
      <c r="P279" s="53"/>
    </row>
    <row r="280">
      <c r="N280" s="53"/>
      <c r="O280" s="53"/>
      <c r="P280" s="53"/>
    </row>
    <row r="281">
      <c r="N281" s="53"/>
      <c r="O281" s="53"/>
      <c r="P281" s="53"/>
    </row>
    <row r="282">
      <c r="N282" s="53"/>
      <c r="O282" s="53"/>
      <c r="P282" s="53"/>
    </row>
    <row r="283">
      <c r="N283" s="53"/>
      <c r="O283" s="53"/>
      <c r="P283" s="53"/>
    </row>
    <row r="284">
      <c r="N284" s="53"/>
      <c r="O284" s="53"/>
      <c r="P284" s="53"/>
    </row>
    <row r="285">
      <c r="N285" s="53"/>
      <c r="O285" s="53"/>
      <c r="P285" s="53"/>
    </row>
    <row r="286">
      <c r="N286" s="53"/>
      <c r="O286" s="53"/>
      <c r="P286" s="53"/>
    </row>
    <row r="287">
      <c r="N287" s="53"/>
      <c r="O287" s="53"/>
      <c r="P287" s="53"/>
    </row>
    <row r="288">
      <c r="N288" s="53"/>
      <c r="O288" s="53"/>
      <c r="P288" s="53"/>
    </row>
    <row r="289">
      <c r="N289" s="53"/>
      <c r="O289" s="53"/>
      <c r="P289" s="53"/>
    </row>
    <row r="290">
      <c r="N290" s="53"/>
      <c r="O290" s="53"/>
      <c r="P290" s="53"/>
    </row>
    <row r="291">
      <c r="N291" s="53"/>
      <c r="O291" s="53"/>
      <c r="P291" s="53"/>
    </row>
    <row r="292">
      <c r="N292" s="53"/>
      <c r="O292" s="53"/>
      <c r="P292" s="53"/>
    </row>
    <row r="293">
      <c r="N293" s="53"/>
      <c r="O293" s="53"/>
      <c r="P293" s="53"/>
    </row>
    <row r="294">
      <c r="N294" s="53"/>
      <c r="O294" s="53"/>
      <c r="P294" s="53"/>
    </row>
    <row r="295">
      <c r="N295" s="53"/>
      <c r="O295" s="53"/>
      <c r="P295" s="53"/>
    </row>
    <row r="296">
      <c r="N296" s="53"/>
      <c r="O296" s="53"/>
      <c r="P296" s="53"/>
    </row>
    <row r="297">
      <c r="N297" s="53"/>
      <c r="O297" s="53"/>
      <c r="P297" s="53"/>
    </row>
    <row r="298">
      <c r="N298" s="53"/>
      <c r="O298" s="53"/>
      <c r="P298" s="53"/>
    </row>
    <row r="299">
      <c r="N299" s="53"/>
      <c r="O299" s="53"/>
      <c r="P299" s="53"/>
    </row>
    <row r="300">
      <c r="N300" s="53"/>
      <c r="O300" s="53"/>
      <c r="P300" s="53"/>
    </row>
    <row r="301">
      <c r="N301" s="53"/>
      <c r="O301" s="53"/>
      <c r="P301" s="53"/>
    </row>
    <row r="302">
      <c r="N302" s="53"/>
      <c r="O302" s="53"/>
      <c r="P302" s="53"/>
    </row>
    <row r="303">
      <c r="N303" s="53"/>
      <c r="O303" s="53"/>
      <c r="P303" s="53"/>
    </row>
    <row r="304">
      <c r="N304" s="53"/>
      <c r="O304" s="53"/>
      <c r="P304" s="53"/>
    </row>
    <row r="305">
      <c r="N305" s="53"/>
      <c r="O305" s="53"/>
      <c r="P305" s="53"/>
    </row>
    <row r="306">
      <c r="N306" s="53"/>
      <c r="O306" s="53"/>
      <c r="P306" s="53"/>
    </row>
    <row r="307">
      <c r="N307" s="53"/>
      <c r="O307" s="53"/>
      <c r="P307" s="53"/>
    </row>
    <row r="308">
      <c r="N308" s="53"/>
      <c r="O308" s="53"/>
      <c r="P308" s="53"/>
    </row>
    <row r="309">
      <c r="N309" s="53"/>
      <c r="O309" s="53"/>
      <c r="P309" s="53"/>
    </row>
    <row r="310">
      <c r="N310" s="53"/>
      <c r="O310" s="53"/>
      <c r="P310" s="53"/>
    </row>
    <row r="311">
      <c r="N311" s="53"/>
      <c r="O311" s="53"/>
      <c r="P311" s="53"/>
    </row>
    <row r="312">
      <c r="N312" s="53"/>
      <c r="O312" s="53"/>
      <c r="P312" s="53"/>
    </row>
    <row r="313">
      <c r="N313" s="53"/>
      <c r="O313" s="53"/>
      <c r="P313" s="53"/>
    </row>
    <row r="314">
      <c r="N314" s="53"/>
      <c r="O314" s="53"/>
      <c r="P314" s="53"/>
    </row>
    <row r="315">
      <c r="N315" s="53"/>
      <c r="O315" s="53"/>
      <c r="P315" s="53"/>
    </row>
    <row r="316">
      <c r="N316" s="53"/>
      <c r="O316" s="53"/>
      <c r="P316" s="53"/>
    </row>
    <row r="317">
      <c r="N317" s="53"/>
      <c r="O317" s="53"/>
      <c r="P317" s="53"/>
    </row>
    <row r="318">
      <c r="N318" s="53"/>
      <c r="O318" s="53"/>
      <c r="P318" s="53"/>
    </row>
    <row r="319">
      <c r="N319" s="53"/>
      <c r="O319" s="53"/>
      <c r="P319" s="53"/>
    </row>
    <row r="320">
      <c r="N320" s="53"/>
      <c r="O320" s="53"/>
      <c r="P320" s="53"/>
    </row>
    <row r="321">
      <c r="N321" s="53"/>
      <c r="O321" s="53"/>
      <c r="P321" s="53"/>
    </row>
    <row r="322">
      <c r="N322" s="53"/>
      <c r="O322" s="53"/>
      <c r="P322" s="53"/>
    </row>
    <row r="323">
      <c r="N323" s="53"/>
      <c r="O323" s="53"/>
      <c r="P323" s="53"/>
    </row>
    <row r="324">
      <c r="N324" s="53"/>
      <c r="O324" s="53"/>
      <c r="P324" s="53"/>
    </row>
    <row r="325">
      <c r="N325" s="53"/>
      <c r="O325" s="53"/>
      <c r="P325" s="53"/>
    </row>
    <row r="326">
      <c r="N326" s="53"/>
      <c r="O326" s="53"/>
      <c r="P326" s="53"/>
    </row>
    <row r="327">
      <c r="N327" s="53"/>
      <c r="O327" s="53"/>
      <c r="P327" s="53"/>
    </row>
    <row r="328">
      <c r="N328" s="53"/>
      <c r="O328" s="53"/>
      <c r="P328" s="53"/>
    </row>
    <row r="329">
      <c r="N329" s="53"/>
      <c r="O329" s="53"/>
      <c r="P329" s="53"/>
    </row>
    <row r="330">
      <c r="N330" s="53"/>
      <c r="O330" s="53"/>
      <c r="P330" s="53"/>
    </row>
    <row r="331">
      <c r="N331" s="53"/>
      <c r="O331" s="53"/>
      <c r="P331" s="53"/>
    </row>
    <row r="332">
      <c r="N332" s="53"/>
      <c r="O332" s="53"/>
      <c r="P332" s="53"/>
    </row>
    <row r="333">
      <c r="N333" s="53"/>
      <c r="O333" s="53"/>
      <c r="P333" s="53"/>
    </row>
    <row r="334">
      <c r="N334" s="53"/>
      <c r="O334" s="53"/>
      <c r="P334" s="53"/>
    </row>
    <row r="335">
      <c r="N335" s="53"/>
      <c r="O335" s="53"/>
      <c r="P335" s="53"/>
    </row>
    <row r="336">
      <c r="N336" s="53"/>
      <c r="O336" s="53"/>
      <c r="P336" s="53"/>
    </row>
    <row r="337">
      <c r="N337" s="53"/>
      <c r="O337" s="53"/>
      <c r="P337" s="53"/>
    </row>
    <row r="338">
      <c r="N338" s="53"/>
      <c r="O338" s="53"/>
      <c r="P338" s="53"/>
    </row>
    <row r="339">
      <c r="N339" s="53"/>
      <c r="O339" s="53"/>
      <c r="P339" s="53"/>
    </row>
    <row r="340">
      <c r="N340" s="53"/>
      <c r="O340" s="53"/>
      <c r="P340" s="53"/>
    </row>
    <row r="341">
      <c r="N341" s="53"/>
      <c r="O341" s="53"/>
      <c r="P341" s="53"/>
    </row>
    <row r="342">
      <c r="N342" s="53"/>
      <c r="O342" s="53"/>
      <c r="P342" s="53"/>
    </row>
    <row r="343">
      <c r="N343" s="53"/>
      <c r="O343" s="53"/>
      <c r="P343" s="53"/>
    </row>
    <row r="344">
      <c r="N344" s="53"/>
      <c r="O344" s="53"/>
      <c r="P344" s="53"/>
    </row>
    <row r="345">
      <c r="N345" s="53"/>
      <c r="O345" s="53"/>
      <c r="P345" s="53"/>
    </row>
    <row r="346">
      <c r="N346" s="53"/>
      <c r="O346" s="53"/>
      <c r="P346" s="53"/>
    </row>
    <row r="347">
      <c r="N347" s="53"/>
      <c r="O347" s="53"/>
      <c r="P347" s="53"/>
    </row>
    <row r="348">
      <c r="N348" s="53"/>
      <c r="O348" s="53"/>
      <c r="P348" s="53"/>
    </row>
    <row r="349">
      <c r="N349" s="53"/>
      <c r="O349" s="53"/>
      <c r="P349" s="53"/>
    </row>
    <row r="350">
      <c r="N350" s="53"/>
      <c r="O350" s="53"/>
      <c r="P350" s="53"/>
    </row>
    <row r="351">
      <c r="N351" s="53"/>
      <c r="O351" s="53"/>
      <c r="P351" s="53"/>
    </row>
    <row r="352">
      <c r="N352" s="53"/>
      <c r="O352" s="53"/>
      <c r="P352" s="53"/>
    </row>
    <row r="353">
      <c r="N353" s="53"/>
      <c r="O353" s="53"/>
      <c r="P353" s="53"/>
    </row>
    <row r="354">
      <c r="N354" s="53"/>
      <c r="O354" s="53"/>
      <c r="P354" s="53"/>
    </row>
    <row r="355">
      <c r="N355" s="53"/>
      <c r="O355" s="53"/>
      <c r="P355" s="53"/>
    </row>
    <row r="356">
      <c r="N356" s="53"/>
      <c r="O356" s="53"/>
      <c r="P356" s="53"/>
    </row>
    <row r="357">
      <c r="N357" s="53"/>
      <c r="O357" s="53"/>
      <c r="P357" s="53"/>
    </row>
    <row r="358">
      <c r="N358" s="53"/>
      <c r="O358" s="53"/>
      <c r="P358" s="53"/>
    </row>
    <row r="359">
      <c r="N359" s="53"/>
      <c r="O359" s="53"/>
      <c r="P359" s="53"/>
    </row>
    <row r="360">
      <c r="N360" s="53"/>
      <c r="O360" s="53"/>
      <c r="P360" s="53"/>
    </row>
    <row r="361">
      <c r="N361" s="53"/>
      <c r="O361" s="53"/>
      <c r="P361" s="53"/>
    </row>
    <row r="362">
      <c r="N362" s="53"/>
      <c r="O362" s="53"/>
      <c r="P362" s="53"/>
    </row>
    <row r="363">
      <c r="N363" s="53"/>
      <c r="O363" s="53"/>
      <c r="P363" s="53"/>
    </row>
    <row r="364">
      <c r="N364" s="53"/>
      <c r="O364" s="53"/>
      <c r="P364" s="53"/>
    </row>
    <row r="365">
      <c r="N365" s="53"/>
      <c r="O365" s="53"/>
      <c r="P365" s="53"/>
    </row>
    <row r="366">
      <c r="N366" s="53"/>
      <c r="O366" s="53"/>
      <c r="P366" s="53"/>
    </row>
    <row r="367">
      <c r="N367" s="53"/>
      <c r="O367" s="53"/>
      <c r="P367" s="53"/>
    </row>
    <row r="368">
      <c r="N368" s="53"/>
      <c r="O368" s="53"/>
      <c r="P368" s="53"/>
    </row>
    <row r="369">
      <c r="N369" s="53"/>
      <c r="O369" s="53"/>
      <c r="P369" s="53"/>
    </row>
    <row r="370">
      <c r="N370" s="53"/>
      <c r="O370" s="53"/>
      <c r="P370" s="53"/>
    </row>
    <row r="371">
      <c r="N371" s="53"/>
      <c r="O371" s="53"/>
      <c r="P371" s="53"/>
    </row>
    <row r="372">
      <c r="N372" s="53"/>
      <c r="O372" s="53"/>
      <c r="P372" s="53"/>
    </row>
    <row r="373">
      <c r="N373" s="53"/>
      <c r="O373" s="53"/>
      <c r="P373" s="53"/>
    </row>
    <row r="374">
      <c r="N374" s="53"/>
      <c r="O374" s="53"/>
      <c r="P374" s="53"/>
    </row>
    <row r="375">
      <c r="N375" s="53"/>
      <c r="O375" s="53"/>
      <c r="P375" s="53"/>
    </row>
    <row r="376">
      <c r="N376" s="53"/>
      <c r="O376" s="53"/>
      <c r="P376" s="53"/>
    </row>
    <row r="377">
      <c r="N377" s="53"/>
      <c r="O377" s="53"/>
      <c r="P377" s="53"/>
    </row>
    <row r="378">
      <c r="N378" s="53"/>
      <c r="O378" s="53"/>
      <c r="P378" s="53"/>
    </row>
    <row r="379">
      <c r="N379" s="53"/>
      <c r="O379" s="53"/>
      <c r="P379" s="53"/>
    </row>
    <row r="380">
      <c r="N380" s="53"/>
      <c r="O380" s="53"/>
      <c r="P380" s="53"/>
    </row>
    <row r="381">
      <c r="N381" s="53"/>
      <c r="O381" s="53"/>
      <c r="P381" s="53"/>
    </row>
    <row r="382">
      <c r="N382" s="53"/>
      <c r="O382" s="53"/>
      <c r="P382" s="53"/>
    </row>
    <row r="383">
      <c r="N383" s="53"/>
      <c r="O383" s="53"/>
      <c r="P383" s="53"/>
    </row>
    <row r="384">
      <c r="N384" s="53"/>
      <c r="O384" s="53"/>
      <c r="P384" s="53"/>
    </row>
    <row r="385">
      <c r="N385" s="53"/>
      <c r="O385" s="53"/>
      <c r="P385" s="53"/>
    </row>
    <row r="386">
      <c r="N386" s="53"/>
      <c r="O386" s="53"/>
      <c r="P386" s="53"/>
    </row>
    <row r="387">
      <c r="N387" s="53"/>
      <c r="O387" s="53"/>
      <c r="P387" s="53"/>
    </row>
    <row r="388">
      <c r="N388" s="53"/>
      <c r="O388" s="53"/>
      <c r="P388" s="53"/>
    </row>
    <row r="389">
      <c r="N389" s="53"/>
      <c r="O389" s="53"/>
      <c r="P389" s="53"/>
    </row>
    <row r="390">
      <c r="N390" s="53"/>
      <c r="O390" s="53"/>
      <c r="P390" s="53"/>
    </row>
    <row r="391">
      <c r="N391" s="53"/>
      <c r="O391" s="53"/>
      <c r="P391" s="53"/>
    </row>
    <row r="392">
      <c r="N392" s="53"/>
      <c r="O392" s="53"/>
      <c r="P392" s="53"/>
    </row>
    <row r="393">
      <c r="N393" s="53"/>
      <c r="O393" s="53"/>
      <c r="P393" s="53"/>
    </row>
    <row r="394">
      <c r="N394" s="53"/>
      <c r="O394" s="53"/>
      <c r="P394" s="53"/>
    </row>
    <row r="395">
      <c r="N395" s="53"/>
      <c r="O395" s="53"/>
      <c r="P395" s="53"/>
    </row>
    <row r="396">
      <c r="N396" s="53"/>
      <c r="O396" s="53"/>
      <c r="P396" s="53"/>
    </row>
    <row r="397">
      <c r="N397" s="53"/>
      <c r="O397" s="53"/>
      <c r="P397" s="53"/>
    </row>
    <row r="398">
      <c r="N398" s="53"/>
      <c r="O398" s="53"/>
      <c r="P398" s="53"/>
    </row>
    <row r="399">
      <c r="N399" s="53"/>
      <c r="O399" s="53"/>
      <c r="P399" s="53"/>
    </row>
    <row r="400">
      <c r="N400" s="53"/>
      <c r="O400" s="53"/>
      <c r="P400" s="53"/>
    </row>
    <row r="401">
      <c r="N401" s="53"/>
      <c r="O401" s="53"/>
      <c r="P401" s="53"/>
    </row>
    <row r="402">
      <c r="N402" s="53"/>
      <c r="O402" s="53"/>
      <c r="P402" s="53"/>
    </row>
    <row r="403">
      <c r="N403" s="53"/>
      <c r="O403" s="53"/>
      <c r="P403" s="53"/>
    </row>
    <row r="404">
      <c r="N404" s="53"/>
      <c r="O404" s="53"/>
      <c r="P404" s="53"/>
    </row>
    <row r="405">
      <c r="N405" s="53"/>
      <c r="O405" s="53"/>
      <c r="P405" s="53"/>
    </row>
    <row r="406">
      <c r="N406" s="53"/>
      <c r="O406" s="53"/>
      <c r="P406" s="53"/>
    </row>
    <row r="407">
      <c r="N407" s="53"/>
      <c r="O407" s="53"/>
      <c r="P407" s="53"/>
    </row>
    <row r="408">
      <c r="N408" s="53"/>
      <c r="O408" s="53"/>
      <c r="P408" s="53"/>
    </row>
    <row r="409">
      <c r="N409" s="53"/>
      <c r="O409" s="53"/>
      <c r="P409" s="53"/>
    </row>
    <row r="410">
      <c r="N410" s="53"/>
      <c r="O410" s="53"/>
      <c r="P410" s="53"/>
    </row>
    <row r="411">
      <c r="N411" s="53"/>
      <c r="O411" s="53"/>
      <c r="P411" s="53"/>
    </row>
    <row r="412">
      <c r="N412" s="53"/>
      <c r="O412" s="53"/>
      <c r="P412" s="53"/>
    </row>
    <row r="413">
      <c r="N413" s="53"/>
      <c r="O413" s="53"/>
      <c r="P413" s="53"/>
    </row>
    <row r="414">
      <c r="N414" s="53"/>
      <c r="O414" s="53"/>
      <c r="P414" s="53"/>
    </row>
    <row r="415">
      <c r="N415" s="53"/>
      <c r="O415" s="53"/>
      <c r="P415" s="53"/>
    </row>
    <row r="416">
      <c r="N416" s="53"/>
      <c r="O416" s="53"/>
      <c r="P416" s="53"/>
    </row>
    <row r="417">
      <c r="N417" s="53"/>
      <c r="O417" s="53"/>
      <c r="P417" s="53"/>
    </row>
    <row r="418">
      <c r="N418" s="53"/>
      <c r="O418" s="53"/>
      <c r="P418" s="53"/>
    </row>
    <row r="419">
      <c r="N419" s="53"/>
      <c r="O419" s="53"/>
      <c r="P419" s="53"/>
    </row>
    <row r="420">
      <c r="N420" s="53"/>
      <c r="O420" s="53"/>
      <c r="P420" s="53"/>
    </row>
    <row r="421">
      <c r="N421" s="53"/>
      <c r="O421" s="53"/>
      <c r="P421" s="53"/>
    </row>
    <row r="422">
      <c r="N422" s="53"/>
      <c r="O422" s="53"/>
      <c r="P422" s="53"/>
    </row>
    <row r="423">
      <c r="N423" s="53"/>
      <c r="O423" s="53"/>
      <c r="P423" s="53"/>
    </row>
    <row r="424">
      <c r="N424" s="53"/>
      <c r="O424" s="53"/>
      <c r="P424" s="53"/>
    </row>
    <row r="425">
      <c r="N425" s="53"/>
      <c r="O425" s="53"/>
      <c r="P425" s="53"/>
    </row>
    <row r="426">
      <c r="N426" s="53"/>
      <c r="O426" s="53"/>
      <c r="P426" s="53"/>
    </row>
    <row r="427">
      <c r="N427" s="53"/>
      <c r="O427" s="53"/>
      <c r="P427" s="53"/>
    </row>
    <row r="428">
      <c r="N428" s="53"/>
      <c r="O428" s="53"/>
      <c r="P428" s="53"/>
    </row>
    <row r="429">
      <c r="N429" s="53"/>
      <c r="O429" s="53"/>
      <c r="P429" s="53"/>
    </row>
    <row r="430">
      <c r="N430" s="53"/>
      <c r="O430" s="53"/>
      <c r="P430" s="53"/>
    </row>
    <row r="431">
      <c r="N431" s="53"/>
      <c r="O431" s="53"/>
      <c r="P431" s="53"/>
    </row>
    <row r="432">
      <c r="N432" s="53"/>
      <c r="O432" s="53"/>
      <c r="P432" s="53"/>
    </row>
    <row r="433">
      <c r="N433" s="53"/>
      <c r="O433" s="53"/>
      <c r="P433" s="53"/>
    </row>
    <row r="434">
      <c r="N434" s="53"/>
      <c r="O434" s="53"/>
      <c r="P434" s="53"/>
    </row>
    <row r="435">
      <c r="N435" s="53"/>
      <c r="O435" s="53"/>
      <c r="P435" s="53"/>
    </row>
    <row r="436">
      <c r="N436" s="53"/>
      <c r="O436" s="53"/>
      <c r="P436" s="53"/>
    </row>
    <row r="437">
      <c r="N437" s="53"/>
      <c r="O437" s="53"/>
      <c r="P437" s="53"/>
    </row>
    <row r="438">
      <c r="N438" s="53"/>
      <c r="O438" s="53"/>
      <c r="P438" s="53"/>
    </row>
    <row r="439">
      <c r="N439" s="53"/>
      <c r="O439" s="53"/>
      <c r="P439" s="53"/>
    </row>
    <row r="440">
      <c r="N440" s="53"/>
      <c r="O440" s="53"/>
      <c r="P440" s="53"/>
    </row>
    <row r="441">
      <c r="N441" s="53"/>
      <c r="O441" s="53"/>
      <c r="P441" s="53"/>
    </row>
    <row r="442">
      <c r="N442" s="53"/>
      <c r="O442" s="53"/>
      <c r="P442" s="53"/>
    </row>
    <row r="443">
      <c r="N443" s="53"/>
      <c r="O443" s="53"/>
      <c r="P443" s="53"/>
    </row>
    <row r="444">
      <c r="N444" s="53"/>
      <c r="O444" s="53"/>
      <c r="P444" s="53"/>
    </row>
    <row r="445">
      <c r="N445" s="53"/>
      <c r="O445" s="53"/>
      <c r="P445" s="53"/>
    </row>
    <row r="446">
      <c r="N446" s="53"/>
      <c r="O446" s="53"/>
      <c r="P446" s="53"/>
    </row>
    <row r="447">
      <c r="N447" s="53"/>
      <c r="O447" s="53"/>
      <c r="P447" s="53"/>
    </row>
    <row r="448">
      <c r="N448" s="53"/>
      <c r="O448" s="53"/>
      <c r="P448" s="53"/>
    </row>
    <row r="449">
      <c r="N449" s="53"/>
      <c r="O449" s="53"/>
      <c r="P449" s="53"/>
    </row>
    <row r="450">
      <c r="N450" s="53"/>
      <c r="O450" s="53"/>
      <c r="P450" s="53"/>
    </row>
    <row r="451">
      <c r="N451" s="53"/>
      <c r="O451" s="53"/>
      <c r="P451" s="53"/>
    </row>
    <row r="452">
      <c r="N452" s="53"/>
      <c r="O452" s="53"/>
      <c r="P452" s="53"/>
    </row>
    <row r="453">
      <c r="N453" s="53"/>
      <c r="O453" s="53"/>
      <c r="P453" s="53"/>
    </row>
    <row r="454">
      <c r="N454" s="53"/>
      <c r="O454" s="53"/>
      <c r="P454" s="53"/>
    </row>
    <row r="455">
      <c r="N455" s="53"/>
      <c r="O455" s="53"/>
      <c r="P455" s="53"/>
    </row>
    <row r="456">
      <c r="N456" s="53"/>
      <c r="O456" s="53"/>
      <c r="P456" s="53"/>
    </row>
    <row r="457">
      <c r="N457" s="53"/>
      <c r="O457" s="53"/>
      <c r="P457" s="53"/>
    </row>
    <row r="458">
      <c r="N458" s="53"/>
      <c r="O458" s="53"/>
      <c r="P458" s="53"/>
    </row>
    <row r="459">
      <c r="N459" s="53"/>
      <c r="O459" s="53"/>
      <c r="P459" s="53"/>
    </row>
    <row r="460">
      <c r="N460" s="53"/>
      <c r="O460" s="53"/>
      <c r="P460" s="53"/>
    </row>
    <row r="461">
      <c r="N461" s="53"/>
      <c r="O461" s="53"/>
      <c r="P461" s="53"/>
    </row>
    <row r="462">
      <c r="N462" s="53"/>
      <c r="O462" s="53"/>
      <c r="P462" s="53"/>
    </row>
    <row r="463">
      <c r="N463" s="53"/>
      <c r="O463" s="53"/>
      <c r="P463" s="53"/>
    </row>
    <row r="464">
      <c r="N464" s="53"/>
      <c r="O464" s="53"/>
      <c r="P464" s="53"/>
    </row>
    <row r="465">
      <c r="N465" s="53"/>
      <c r="O465" s="53"/>
      <c r="P465" s="53"/>
    </row>
    <row r="466">
      <c r="N466" s="53"/>
      <c r="O466" s="53"/>
      <c r="P466" s="53"/>
    </row>
    <row r="467">
      <c r="N467" s="53"/>
      <c r="O467" s="53"/>
      <c r="P467" s="53"/>
    </row>
    <row r="468">
      <c r="N468" s="53"/>
      <c r="O468" s="53"/>
      <c r="P468" s="53"/>
    </row>
    <row r="469">
      <c r="N469" s="53"/>
      <c r="O469" s="53"/>
      <c r="P469" s="53"/>
    </row>
    <row r="470">
      <c r="N470" s="53"/>
      <c r="O470" s="53"/>
      <c r="P470" s="53"/>
    </row>
    <row r="471">
      <c r="N471" s="53"/>
      <c r="O471" s="53"/>
      <c r="P471" s="53"/>
    </row>
    <row r="472">
      <c r="N472" s="53"/>
      <c r="O472" s="53"/>
      <c r="P472" s="53"/>
    </row>
    <row r="473">
      <c r="N473" s="53"/>
      <c r="O473" s="53"/>
      <c r="P473" s="53"/>
    </row>
    <row r="474">
      <c r="N474" s="53"/>
      <c r="O474" s="53"/>
      <c r="P474" s="53"/>
    </row>
    <row r="475">
      <c r="N475" s="53"/>
      <c r="O475" s="53"/>
      <c r="P475" s="53"/>
    </row>
    <row r="476">
      <c r="N476" s="53"/>
      <c r="O476" s="53"/>
      <c r="P476" s="53"/>
    </row>
    <row r="477">
      <c r="N477" s="53"/>
      <c r="O477" s="53"/>
      <c r="P477" s="53"/>
    </row>
    <row r="478">
      <c r="N478" s="53"/>
      <c r="O478" s="53"/>
      <c r="P478" s="53"/>
    </row>
    <row r="479">
      <c r="N479" s="53"/>
      <c r="O479" s="53"/>
      <c r="P479" s="53"/>
    </row>
    <row r="480">
      <c r="N480" s="53"/>
      <c r="O480" s="53"/>
      <c r="P480" s="53"/>
    </row>
    <row r="481">
      <c r="N481" s="53"/>
      <c r="O481" s="53"/>
      <c r="P481" s="53"/>
    </row>
    <row r="482">
      <c r="N482" s="53"/>
      <c r="O482" s="53"/>
      <c r="P482" s="53"/>
    </row>
    <row r="483">
      <c r="N483" s="53"/>
      <c r="O483" s="53"/>
      <c r="P483" s="53"/>
    </row>
    <row r="484">
      <c r="N484" s="53"/>
      <c r="O484" s="53"/>
      <c r="P484" s="53"/>
    </row>
    <row r="485">
      <c r="N485" s="53"/>
      <c r="O485" s="53"/>
      <c r="P485" s="53"/>
    </row>
    <row r="486">
      <c r="N486" s="53"/>
      <c r="O486" s="53"/>
      <c r="P486" s="53"/>
    </row>
    <row r="487">
      <c r="N487" s="53"/>
      <c r="O487" s="53"/>
      <c r="P487" s="53"/>
    </row>
    <row r="488">
      <c r="N488" s="53"/>
      <c r="O488" s="53"/>
      <c r="P488" s="53"/>
    </row>
    <row r="489">
      <c r="N489" s="53"/>
      <c r="O489" s="53"/>
      <c r="P489" s="53"/>
    </row>
    <row r="490">
      <c r="N490" s="53"/>
      <c r="O490" s="53"/>
      <c r="P490" s="53"/>
    </row>
    <row r="491">
      <c r="N491" s="53"/>
      <c r="O491" s="53"/>
      <c r="P491" s="53"/>
    </row>
    <row r="492">
      <c r="N492" s="53"/>
      <c r="O492" s="53"/>
      <c r="P492" s="53"/>
    </row>
    <row r="493">
      <c r="N493" s="53"/>
      <c r="O493" s="53"/>
      <c r="P493" s="53"/>
    </row>
    <row r="494">
      <c r="N494" s="53"/>
      <c r="O494" s="53"/>
      <c r="P494" s="53"/>
    </row>
    <row r="495">
      <c r="N495" s="53"/>
      <c r="O495" s="53"/>
      <c r="P495" s="53"/>
    </row>
    <row r="496">
      <c r="N496" s="53"/>
      <c r="O496" s="53"/>
      <c r="P496" s="53"/>
    </row>
    <row r="497">
      <c r="N497" s="53"/>
      <c r="O497" s="53"/>
      <c r="P497" s="53"/>
    </row>
    <row r="498">
      <c r="N498" s="53"/>
      <c r="O498" s="53"/>
      <c r="P498" s="53"/>
    </row>
    <row r="499">
      <c r="N499" s="53"/>
      <c r="O499" s="53"/>
      <c r="P499" s="53"/>
    </row>
    <row r="500">
      <c r="N500" s="53"/>
      <c r="O500" s="53"/>
      <c r="P500" s="53"/>
    </row>
    <row r="501">
      <c r="N501" s="53"/>
      <c r="O501" s="53"/>
      <c r="P501" s="53"/>
    </row>
    <row r="502">
      <c r="N502" s="53"/>
      <c r="O502" s="53"/>
      <c r="P502" s="53"/>
    </row>
    <row r="503">
      <c r="N503" s="53"/>
      <c r="O503" s="53"/>
      <c r="P503" s="53"/>
    </row>
    <row r="504">
      <c r="N504" s="53"/>
      <c r="O504" s="53"/>
      <c r="P504" s="53"/>
    </row>
    <row r="505">
      <c r="N505" s="53"/>
      <c r="O505" s="53"/>
      <c r="P505" s="53"/>
    </row>
    <row r="506">
      <c r="N506" s="53"/>
      <c r="O506" s="53"/>
      <c r="P506" s="53"/>
    </row>
    <row r="507">
      <c r="N507" s="53"/>
      <c r="O507" s="53"/>
      <c r="P507" s="53"/>
    </row>
    <row r="508">
      <c r="N508" s="53"/>
      <c r="O508" s="53"/>
      <c r="P508" s="53"/>
    </row>
    <row r="509">
      <c r="N509" s="53"/>
      <c r="O509" s="53"/>
      <c r="P509" s="53"/>
    </row>
    <row r="510">
      <c r="N510" s="53"/>
      <c r="O510" s="53"/>
      <c r="P510" s="53"/>
    </row>
    <row r="511">
      <c r="N511" s="53"/>
      <c r="O511" s="53"/>
      <c r="P511" s="53"/>
    </row>
    <row r="512">
      <c r="N512" s="53"/>
      <c r="O512" s="53"/>
      <c r="P512" s="53"/>
    </row>
    <row r="513">
      <c r="N513" s="53"/>
      <c r="O513" s="53"/>
      <c r="P513" s="53"/>
    </row>
    <row r="514">
      <c r="N514" s="53"/>
      <c r="O514" s="53"/>
      <c r="P514" s="53"/>
    </row>
    <row r="515">
      <c r="N515" s="53"/>
      <c r="O515" s="53"/>
      <c r="P515" s="53"/>
    </row>
    <row r="516">
      <c r="N516" s="53"/>
      <c r="O516" s="53"/>
      <c r="P516" s="53"/>
    </row>
    <row r="517">
      <c r="N517" s="53"/>
      <c r="O517" s="53"/>
      <c r="P517" s="53"/>
    </row>
    <row r="518">
      <c r="N518" s="53"/>
      <c r="O518" s="53"/>
      <c r="P518" s="53"/>
    </row>
    <row r="519">
      <c r="N519" s="53"/>
      <c r="O519" s="53"/>
      <c r="P519" s="53"/>
    </row>
    <row r="520">
      <c r="N520" s="53"/>
      <c r="O520" s="53"/>
      <c r="P520" s="53"/>
    </row>
    <row r="521">
      <c r="N521" s="53"/>
      <c r="O521" s="53"/>
      <c r="P521" s="53"/>
    </row>
    <row r="522">
      <c r="N522" s="53"/>
      <c r="O522" s="53"/>
      <c r="P522" s="53"/>
    </row>
    <row r="523">
      <c r="N523" s="53"/>
      <c r="O523" s="53"/>
      <c r="P523" s="53"/>
    </row>
    <row r="524">
      <c r="N524" s="53"/>
      <c r="O524" s="53"/>
      <c r="P524" s="53"/>
    </row>
    <row r="525">
      <c r="N525" s="53"/>
      <c r="O525" s="53"/>
      <c r="P525" s="53"/>
    </row>
    <row r="526">
      <c r="N526" s="53"/>
      <c r="O526" s="53"/>
      <c r="P526" s="53"/>
    </row>
    <row r="527">
      <c r="N527" s="53"/>
      <c r="O527" s="53"/>
      <c r="P527" s="53"/>
    </row>
    <row r="528">
      <c r="N528" s="53"/>
      <c r="O528" s="53"/>
      <c r="P528" s="53"/>
    </row>
    <row r="529">
      <c r="N529" s="53"/>
      <c r="O529" s="53"/>
      <c r="P529" s="53"/>
    </row>
    <row r="530">
      <c r="N530" s="53"/>
      <c r="O530" s="53"/>
      <c r="P530" s="53"/>
    </row>
    <row r="531">
      <c r="N531" s="53"/>
      <c r="O531" s="53"/>
      <c r="P531" s="53"/>
    </row>
    <row r="532">
      <c r="N532" s="53"/>
      <c r="O532" s="53"/>
      <c r="P532" s="53"/>
    </row>
    <row r="533">
      <c r="N533" s="53"/>
      <c r="O533" s="53"/>
      <c r="P533" s="53"/>
    </row>
    <row r="534">
      <c r="N534" s="53"/>
      <c r="O534" s="53"/>
      <c r="P534" s="53"/>
    </row>
    <row r="535">
      <c r="N535" s="53"/>
      <c r="O535" s="53"/>
      <c r="P535" s="53"/>
    </row>
    <row r="536">
      <c r="N536" s="53"/>
      <c r="O536" s="53"/>
      <c r="P536" s="53"/>
    </row>
    <row r="537">
      <c r="N537" s="53"/>
      <c r="O537" s="53"/>
      <c r="P537" s="53"/>
    </row>
    <row r="538">
      <c r="N538" s="53"/>
      <c r="O538" s="53"/>
      <c r="P538" s="53"/>
    </row>
    <row r="539">
      <c r="N539" s="53"/>
      <c r="O539" s="53"/>
      <c r="P539" s="53"/>
    </row>
    <row r="540">
      <c r="N540" s="53"/>
      <c r="O540" s="53"/>
      <c r="P540" s="53"/>
    </row>
    <row r="541">
      <c r="N541" s="53"/>
      <c r="O541" s="53"/>
      <c r="P541" s="53"/>
    </row>
    <row r="542">
      <c r="N542" s="53"/>
      <c r="O542" s="53"/>
      <c r="P542" s="53"/>
    </row>
    <row r="543">
      <c r="N543" s="53"/>
      <c r="O543" s="53"/>
      <c r="P543" s="53"/>
    </row>
    <row r="544">
      <c r="N544" s="53"/>
      <c r="O544" s="53"/>
      <c r="P544" s="53"/>
    </row>
    <row r="545">
      <c r="N545" s="53"/>
      <c r="O545" s="53"/>
      <c r="P545" s="53"/>
    </row>
    <row r="546">
      <c r="N546" s="53"/>
      <c r="O546" s="53"/>
      <c r="P546" s="53"/>
    </row>
    <row r="547">
      <c r="N547" s="53"/>
      <c r="O547" s="53"/>
      <c r="P547" s="53"/>
    </row>
    <row r="548">
      <c r="N548" s="53"/>
      <c r="O548" s="53"/>
      <c r="P548" s="53"/>
    </row>
    <row r="549">
      <c r="N549" s="53"/>
      <c r="O549" s="53"/>
      <c r="P549" s="53"/>
    </row>
    <row r="550">
      <c r="N550" s="53"/>
      <c r="O550" s="53"/>
      <c r="P550" s="53"/>
    </row>
    <row r="551">
      <c r="N551" s="53"/>
      <c r="O551" s="53"/>
      <c r="P551" s="53"/>
    </row>
    <row r="552">
      <c r="N552" s="53"/>
      <c r="O552" s="53"/>
      <c r="P552" s="53"/>
    </row>
    <row r="553">
      <c r="N553" s="53"/>
      <c r="O553" s="53"/>
      <c r="P553" s="53"/>
    </row>
    <row r="554">
      <c r="N554" s="53"/>
      <c r="O554" s="53"/>
      <c r="P554" s="53"/>
    </row>
    <row r="555">
      <c r="N555" s="53"/>
      <c r="O555" s="53"/>
      <c r="P555" s="53"/>
    </row>
    <row r="556">
      <c r="N556" s="53"/>
      <c r="O556" s="53"/>
      <c r="P556" s="53"/>
    </row>
    <row r="557">
      <c r="N557" s="53"/>
      <c r="O557" s="53"/>
      <c r="P557" s="53"/>
    </row>
    <row r="558">
      <c r="N558" s="53"/>
      <c r="O558" s="53"/>
      <c r="P558" s="53"/>
    </row>
    <row r="559">
      <c r="N559" s="53"/>
      <c r="O559" s="53"/>
      <c r="P559" s="53"/>
    </row>
    <row r="560">
      <c r="N560" s="53"/>
      <c r="O560" s="53"/>
      <c r="P560" s="53"/>
    </row>
    <row r="561">
      <c r="N561" s="53"/>
      <c r="O561" s="53"/>
      <c r="P561" s="53"/>
    </row>
    <row r="562">
      <c r="N562" s="53"/>
      <c r="O562" s="53"/>
      <c r="P562" s="53"/>
    </row>
    <row r="563">
      <c r="N563" s="53"/>
      <c r="O563" s="53"/>
      <c r="P563" s="53"/>
    </row>
    <row r="564">
      <c r="N564" s="53"/>
      <c r="O564" s="53"/>
      <c r="P564" s="53"/>
    </row>
    <row r="565">
      <c r="N565" s="53"/>
      <c r="O565" s="53"/>
      <c r="P565" s="53"/>
    </row>
    <row r="566">
      <c r="N566" s="53"/>
      <c r="O566" s="53"/>
      <c r="P566" s="53"/>
    </row>
    <row r="567">
      <c r="N567" s="53"/>
      <c r="O567" s="53"/>
      <c r="P567" s="53"/>
    </row>
    <row r="568">
      <c r="N568" s="53"/>
      <c r="O568" s="53"/>
      <c r="P568" s="53"/>
    </row>
    <row r="569">
      <c r="N569" s="53"/>
      <c r="O569" s="53"/>
      <c r="P569" s="53"/>
    </row>
    <row r="570">
      <c r="N570" s="53"/>
      <c r="O570" s="53"/>
      <c r="P570" s="53"/>
    </row>
    <row r="571">
      <c r="N571" s="53"/>
      <c r="O571" s="53"/>
      <c r="P571" s="53"/>
    </row>
    <row r="572">
      <c r="N572" s="53"/>
      <c r="O572" s="53"/>
      <c r="P572" s="53"/>
    </row>
    <row r="573">
      <c r="N573" s="53"/>
      <c r="O573" s="53"/>
      <c r="P573" s="53"/>
    </row>
    <row r="574">
      <c r="N574" s="53"/>
      <c r="O574" s="53"/>
      <c r="P574" s="53"/>
    </row>
    <row r="575">
      <c r="N575" s="53"/>
      <c r="O575" s="53"/>
      <c r="P575" s="53"/>
    </row>
    <row r="576">
      <c r="N576" s="53"/>
      <c r="O576" s="53"/>
      <c r="P576" s="53"/>
    </row>
    <row r="577">
      <c r="N577" s="53"/>
      <c r="O577" s="53"/>
      <c r="P577" s="53"/>
    </row>
    <row r="578">
      <c r="N578" s="53"/>
      <c r="O578" s="53"/>
      <c r="P578" s="53"/>
    </row>
    <row r="579">
      <c r="N579" s="53"/>
      <c r="O579" s="53"/>
      <c r="P579" s="53"/>
    </row>
    <row r="580">
      <c r="N580" s="53"/>
      <c r="O580" s="53"/>
      <c r="P580" s="53"/>
    </row>
    <row r="581">
      <c r="N581" s="53"/>
      <c r="O581" s="53"/>
      <c r="P581" s="53"/>
    </row>
    <row r="582">
      <c r="N582" s="53"/>
      <c r="O582" s="53"/>
      <c r="P582" s="53"/>
    </row>
    <row r="583">
      <c r="N583" s="53"/>
      <c r="O583" s="53"/>
      <c r="P583" s="53"/>
    </row>
    <row r="584">
      <c r="N584" s="53"/>
      <c r="O584" s="53"/>
      <c r="P584" s="53"/>
    </row>
    <row r="585">
      <c r="N585" s="53"/>
      <c r="O585" s="53"/>
      <c r="P585" s="53"/>
    </row>
    <row r="586">
      <c r="N586" s="53"/>
      <c r="O586" s="53"/>
      <c r="P586" s="53"/>
    </row>
    <row r="587">
      <c r="N587" s="53"/>
      <c r="O587" s="53"/>
      <c r="P587" s="53"/>
    </row>
    <row r="588">
      <c r="N588" s="53"/>
      <c r="O588" s="53"/>
      <c r="P588" s="53"/>
    </row>
    <row r="589">
      <c r="N589" s="53"/>
      <c r="O589" s="53"/>
      <c r="P589" s="53"/>
    </row>
    <row r="590">
      <c r="N590" s="53"/>
      <c r="O590" s="53"/>
      <c r="P590" s="53"/>
    </row>
    <row r="591">
      <c r="N591" s="53"/>
      <c r="O591" s="53"/>
      <c r="P591" s="53"/>
    </row>
    <row r="592">
      <c r="N592" s="53"/>
      <c r="O592" s="53"/>
      <c r="P592" s="53"/>
    </row>
    <row r="593">
      <c r="N593" s="53"/>
      <c r="O593" s="53"/>
      <c r="P593" s="53"/>
    </row>
    <row r="594">
      <c r="N594" s="53"/>
      <c r="O594" s="53"/>
      <c r="P594" s="53"/>
    </row>
    <row r="595">
      <c r="N595" s="53"/>
      <c r="O595" s="53"/>
      <c r="P595" s="53"/>
    </row>
    <row r="596">
      <c r="N596" s="53"/>
      <c r="O596" s="53"/>
      <c r="P596" s="53"/>
    </row>
    <row r="597">
      <c r="N597" s="53"/>
      <c r="O597" s="53"/>
      <c r="P597" s="53"/>
    </row>
    <row r="598">
      <c r="N598" s="53"/>
      <c r="O598" s="53"/>
      <c r="P598" s="53"/>
    </row>
    <row r="599">
      <c r="N599" s="53"/>
      <c r="O599" s="53"/>
      <c r="P599" s="53"/>
    </row>
    <row r="600">
      <c r="N600" s="53"/>
      <c r="O600" s="53"/>
      <c r="P600" s="53"/>
    </row>
    <row r="601">
      <c r="N601" s="53"/>
      <c r="O601" s="53"/>
      <c r="P601" s="53"/>
    </row>
    <row r="602">
      <c r="N602" s="53"/>
      <c r="O602" s="53"/>
      <c r="P602" s="53"/>
    </row>
    <row r="603">
      <c r="N603" s="53"/>
      <c r="O603" s="53"/>
      <c r="P603" s="53"/>
    </row>
    <row r="604">
      <c r="N604" s="53"/>
      <c r="O604" s="53"/>
      <c r="P604" s="53"/>
    </row>
    <row r="605">
      <c r="N605" s="53"/>
      <c r="O605" s="53"/>
      <c r="P605" s="53"/>
    </row>
    <row r="606">
      <c r="N606" s="53"/>
      <c r="O606" s="53"/>
      <c r="P606" s="53"/>
    </row>
    <row r="607">
      <c r="N607" s="53"/>
      <c r="O607" s="53"/>
      <c r="P607" s="53"/>
    </row>
    <row r="608">
      <c r="N608" s="53"/>
      <c r="O608" s="53"/>
      <c r="P608" s="53"/>
    </row>
    <row r="609">
      <c r="N609" s="53"/>
      <c r="O609" s="53"/>
      <c r="P609" s="53"/>
    </row>
    <row r="610">
      <c r="N610" s="53"/>
      <c r="O610" s="53"/>
      <c r="P610" s="53"/>
    </row>
    <row r="611">
      <c r="N611" s="53"/>
      <c r="O611" s="53"/>
      <c r="P611" s="53"/>
    </row>
    <row r="612">
      <c r="N612" s="53"/>
      <c r="O612" s="53"/>
      <c r="P612" s="53"/>
    </row>
    <row r="613">
      <c r="N613" s="53"/>
      <c r="O613" s="53"/>
      <c r="P613" s="53"/>
    </row>
    <row r="614">
      <c r="N614" s="53"/>
      <c r="O614" s="53"/>
      <c r="P614" s="53"/>
    </row>
    <row r="615">
      <c r="N615" s="53"/>
      <c r="O615" s="53"/>
      <c r="P615" s="53"/>
    </row>
    <row r="616">
      <c r="N616" s="53"/>
      <c r="O616" s="53"/>
      <c r="P616" s="53"/>
    </row>
    <row r="617">
      <c r="N617" s="53"/>
      <c r="O617" s="53"/>
      <c r="P617" s="53"/>
    </row>
    <row r="618">
      <c r="N618" s="53"/>
      <c r="O618" s="53"/>
      <c r="P618" s="53"/>
    </row>
    <row r="619">
      <c r="N619" s="53"/>
      <c r="O619" s="53"/>
      <c r="P619" s="53"/>
    </row>
    <row r="620">
      <c r="N620" s="53"/>
      <c r="O620" s="53"/>
      <c r="P620" s="53"/>
    </row>
    <row r="621">
      <c r="N621" s="53"/>
      <c r="O621" s="53"/>
      <c r="P621" s="53"/>
    </row>
    <row r="622">
      <c r="N622" s="53"/>
      <c r="O622" s="53"/>
      <c r="P622" s="53"/>
    </row>
    <row r="623">
      <c r="N623" s="53"/>
      <c r="O623" s="53"/>
      <c r="P623" s="53"/>
    </row>
    <row r="624">
      <c r="N624" s="53"/>
      <c r="O624" s="53"/>
      <c r="P624" s="53"/>
    </row>
    <row r="625">
      <c r="N625" s="53"/>
      <c r="O625" s="53"/>
      <c r="P625" s="53"/>
    </row>
    <row r="626">
      <c r="N626" s="53"/>
      <c r="O626" s="53"/>
      <c r="P626" s="53"/>
    </row>
    <row r="627">
      <c r="N627" s="53"/>
      <c r="O627" s="53"/>
      <c r="P627" s="53"/>
    </row>
    <row r="628">
      <c r="N628" s="53"/>
      <c r="O628" s="53"/>
      <c r="P628" s="53"/>
    </row>
    <row r="629">
      <c r="N629" s="53"/>
      <c r="O629" s="53"/>
      <c r="P629" s="53"/>
    </row>
    <row r="630">
      <c r="N630" s="53"/>
      <c r="O630" s="53"/>
      <c r="P630" s="53"/>
    </row>
    <row r="631">
      <c r="N631" s="53"/>
      <c r="O631" s="53"/>
      <c r="P631" s="53"/>
    </row>
    <row r="632">
      <c r="N632" s="53"/>
      <c r="O632" s="53"/>
      <c r="P632" s="53"/>
    </row>
    <row r="633">
      <c r="N633" s="53"/>
      <c r="O633" s="53"/>
      <c r="P633" s="53"/>
    </row>
    <row r="634">
      <c r="N634" s="53"/>
      <c r="O634" s="53"/>
      <c r="P634" s="53"/>
    </row>
    <row r="635">
      <c r="N635" s="53"/>
      <c r="O635" s="53"/>
      <c r="P635" s="53"/>
    </row>
    <row r="636">
      <c r="N636" s="53"/>
      <c r="O636" s="53"/>
      <c r="P636" s="53"/>
    </row>
    <row r="637">
      <c r="N637" s="53"/>
      <c r="O637" s="53"/>
      <c r="P637" s="53"/>
    </row>
    <row r="638">
      <c r="N638" s="53"/>
      <c r="O638" s="53"/>
      <c r="P638" s="53"/>
    </row>
    <row r="639">
      <c r="N639" s="53"/>
      <c r="O639" s="53"/>
      <c r="P639" s="53"/>
    </row>
    <row r="640">
      <c r="N640" s="53"/>
      <c r="O640" s="53"/>
      <c r="P640" s="53"/>
    </row>
    <row r="641">
      <c r="N641" s="53"/>
      <c r="O641" s="53"/>
      <c r="P641" s="53"/>
    </row>
    <row r="642">
      <c r="N642" s="53"/>
      <c r="O642" s="53"/>
      <c r="P642" s="53"/>
    </row>
    <row r="643">
      <c r="N643" s="53"/>
      <c r="O643" s="53"/>
      <c r="P643" s="53"/>
    </row>
    <row r="644">
      <c r="N644" s="53"/>
      <c r="O644" s="53"/>
      <c r="P644" s="53"/>
    </row>
    <row r="645">
      <c r="N645" s="53"/>
      <c r="O645" s="53"/>
      <c r="P645" s="53"/>
    </row>
    <row r="646">
      <c r="N646" s="53"/>
      <c r="O646" s="53"/>
      <c r="P646" s="53"/>
    </row>
    <row r="647">
      <c r="N647" s="53"/>
      <c r="O647" s="53"/>
      <c r="P647" s="53"/>
    </row>
    <row r="648">
      <c r="N648" s="53"/>
      <c r="O648" s="53"/>
      <c r="P648" s="53"/>
    </row>
    <row r="649">
      <c r="N649" s="53"/>
      <c r="O649" s="53"/>
      <c r="P649" s="53"/>
    </row>
    <row r="650">
      <c r="N650" s="53"/>
      <c r="O650" s="53"/>
      <c r="P650" s="53"/>
    </row>
    <row r="651">
      <c r="N651" s="53"/>
      <c r="O651" s="53"/>
      <c r="P651" s="53"/>
    </row>
    <row r="652">
      <c r="N652" s="53"/>
      <c r="O652" s="53"/>
      <c r="P652" s="53"/>
    </row>
    <row r="653">
      <c r="N653" s="53"/>
      <c r="O653" s="53"/>
      <c r="P653" s="53"/>
    </row>
    <row r="654">
      <c r="N654" s="53"/>
      <c r="O654" s="53"/>
      <c r="P654" s="53"/>
    </row>
    <row r="655">
      <c r="N655" s="53"/>
      <c r="O655" s="53"/>
      <c r="P655" s="53"/>
    </row>
    <row r="656">
      <c r="N656" s="53"/>
      <c r="O656" s="53"/>
      <c r="P656" s="53"/>
    </row>
    <row r="657">
      <c r="N657" s="53"/>
      <c r="O657" s="53"/>
      <c r="P657" s="53"/>
    </row>
    <row r="658">
      <c r="N658" s="53"/>
      <c r="O658" s="53"/>
      <c r="P658" s="53"/>
    </row>
    <row r="659">
      <c r="N659" s="53"/>
      <c r="O659" s="53"/>
      <c r="P659" s="53"/>
    </row>
    <row r="660">
      <c r="N660" s="53"/>
      <c r="O660" s="53"/>
      <c r="P660" s="53"/>
    </row>
    <row r="661">
      <c r="N661" s="53"/>
      <c r="O661" s="53"/>
      <c r="P661" s="53"/>
    </row>
    <row r="662">
      <c r="N662" s="53"/>
      <c r="O662" s="53"/>
      <c r="P662" s="53"/>
    </row>
    <row r="663">
      <c r="N663" s="53"/>
      <c r="O663" s="53"/>
      <c r="P663" s="53"/>
    </row>
    <row r="664">
      <c r="N664" s="53"/>
      <c r="O664" s="53"/>
      <c r="P664" s="53"/>
    </row>
    <row r="665">
      <c r="N665" s="53"/>
      <c r="O665" s="53"/>
      <c r="P665" s="53"/>
    </row>
    <row r="666">
      <c r="N666" s="53"/>
      <c r="O666" s="53"/>
      <c r="P666" s="53"/>
    </row>
    <row r="667">
      <c r="N667" s="53"/>
      <c r="O667" s="53"/>
      <c r="P667" s="53"/>
    </row>
    <row r="668">
      <c r="N668" s="53"/>
      <c r="O668" s="53"/>
      <c r="P668" s="53"/>
    </row>
    <row r="669">
      <c r="N669" s="53"/>
      <c r="O669" s="53"/>
      <c r="P669" s="53"/>
    </row>
    <row r="670">
      <c r="N670" s="53"/>
      <c r="O670" s="53"/>
      <c r="P670" s="53"/>
    </row>
    <row r="671">
      <c r="N671" s="53"/>
      <c r="O671" s="53"/>
      <c r="P671" s="53"/>
    </row>
    <row r="672">
      <c r="N672" s="53"/>
      <c r="O672" s="53"/>
      <c r="P672" s="53"/>
    </row>
    <row r="673">
      <c r="N673" s="53"/>
      <c r="O673" s="53"/>
      <c r="P673" s="53"/>
    </row>
    <row r="674">
      <c r="N674" s="53"/>
      <c r="O674" s="53"/>
      <c r="P674" s="53"/>
    </row>
    <row r="675">
      <c r="N675" s="53"/>
      <c r="O675" s="53"/>
      <c r="P675" s="53"/>
    </row>
    <row r="676">
      <c r="N676" s="53"/>
      <c r="O676" s="53"/>
      <c r="P676" s="53"/>
    </row>
    <row r="677">
      <c r="N677" s="53"/>
      <c r="O677" s="53"/>
      <c r="P677" s="53"/>
    </row>
    <row r="678">
      <c r="N678" s="53"/>
      <c r="O678" s="53"/>
      <c r="P678" s="53"/>
    </row>
    <row r="679">
      <c r="N679" s="53"/>
      <c r="O679" s="53"/>
      <c r="P679" s="53"/>
    </row>
    <row r="680">
      <c r="N680" s="53"/>
      <c r="O680" s="53"/>
      <c r="P680" s="53"/>
    </row>
    <row r="681">
      <c r="N681" s="53"/>
      <c r="O681" s="53"/>
      <c r="P681" s="53"/>
    </row>
    <row r="682">
      <c r="N682" s="53"/>
      <c r="O682" s="53"/>
      <c r="P682" s="53"/>
    </row>
    <row r="683">
      <c r="N683" s="53"/>
      <c r="O683" s="53"/>
      <c r="P683" s="53"/>
    </row>
    <row r="684">
      <c r="N684" s="53"/>
      <c r="O684" s="53"/>
      <c r="P684" s="53"/>
    </row>
    <row r="685">
      <c r="N685" s="53"/>
      <c r="O685" s="53"/>
      <c r="P685" s="53"/>
    </row>
    <row r="686">
      <c r="N686" s="53"/>
      <c r="O686" s="53"/>
      <c r="P686" s="53"/>
    </row>
    <row r="687">
      <c r="N687" s="53"/>
      <c r="O687" s="53"/>
      <c r="P687" s="53"/>
    </row>
    <row r="688">
      <c r="N688" s="53"/>
      <c r="O688" s="53"/>
      <c r="P688" s="53"/>
    </row>
    <row r="689">
      <c r="N689" s="53"/>
      <c r="O689" s="53"/>
      <c r="P689" s="53"/>
    </row>
    <row r="690">
      <c r="N690" s="53"/>
      <c r="O690" s="53"/>
      <c r="P690" s="53"/>
    </row>
    <row r="691">
      <c r="N691" s="53"/>
      <c r="O691" s="53"/>
      <c r="P691" s="53"/>
    </row>
    <row r="692">
      <c r="N692" s="53"/>
      <c r="O692" s="53"/>
      <c r="P692" s="53"/>
    </row>
    <row r="693">
      <c r="N693" s="53"/>
      <c r="O693" s="53"/>
      <c r="P693" s="53"/>
    </row>
    <row r="694">
      <c r="N694" s="53"/>
      <c r="O694" s="53"/>
      <c r="P694" s="53"/>
    </row>
    <row r="695">
      <c r="N695" s="53"/>
      <c r="O695" s="53"/>
      <c r="P695" s="53"/>
    </row>
    <row r="696">
      <c r="N696" s="53"/>
      <c r="O696" s="53"/>
      <c r="P696" s="53"/>
    </row>
    <row r="697">
      <c r="N697" s="53"/>
      <c r="O697" s="53"/>
      <c r="P697" s="53"/>
    </row>
    <row r="698">
      <c r="N698" s="53"/>
      <c r="O698" s="53"/>
      <c r="P698" s="53"/>
    </row>
    <row r="699">
      <c r="N699" s="53"/>
      <c r="O699" s="53"/>
      <c r="P699" s="53"/>
    </row>
    <row r="700">
      <c r="N700" s="53"/>
      <c r="O700" s="53"/>
      <c r="P700" s="53"/>
    </row>
    <row r="701">
      <c r="N701" s="53"/>
      <c r="O701" s="53"/>
      <c r="P701" s="53"/>
    </row>
    <row r="702">
      <c r="N702" s="53"/>
      <c r="O702" s="53"/>
      <c r="P702" s="53"/>
    </row>
    <row r="703">
      <c r="N703" s="53"/>
      <c r="O703" s="53"/>
      <c r="P703" s="53"/>
    </row>
    <row r="704">
      <c r="N704" s="53"/>
      <c r="O704" s="53"/>
      <c r="P704" s="53"/>
    </row>
    <row r="705">
      <c r="N705" s="53"/>
      <c r="O705" s="53"/>
      <c r="P705" s="53"/>
    </row>
    <row r="706">
      <c r="N706" s="53"/>
      <c r="O706" s="53"/>
      <c r="P706" s="53"/>
    </row>
    <row r="707">
      <c r="N707" s="53"/>
      <c r="O707" s="53"/>
      <c r="P707" s="53"/>
    </row>
    <row r="708">
      <c r="N708" s="53"/>
      <c r="O708" s="53"/>
      <c r="P708" s="53"/>
    </row>
    <row r="709">
      <c r="N709" s="53"/>
      <c r="O709" s="53"/>
      <c r="P709" s="53"/>
    </row>
    <row r="710">
      <c r="N710" s="53"/>
      <c r="O710" s="53"/>
      <c r="P710" s="53"/>
    </row>
    <row r="711">
      <c r="N711" s="53"/>
      <c r="O711" s="53"/>
      <c r="P711" s="53"/>
    </row>
    <row r="712">
      <c r="N712" s="53"/>
      <c r="O712" s="53"/>
      <c r="P712" s="53"/>
    </row>
    <row r="713">
      <c r="N713" s="53"/>
      <c r="O713" s="53"/>
      <c r="P713" s="53"/>
    </row>
    <row r="714">
      <c r="N714" s="53"/>
      <c r="O714" s="53"/>
      <c r="P714" s="53"/>
    </row>
    <row r="715">
      <c r="N715" s="53"/>
      <c r="O715" s="53"/>
      <c r="P715" s="53"/>
    </row>
    <row r="716">
      <c r="N716" s="53"/>
      <c r="O716" s="53"/>
      <c r="P716" s="53"/>
    </row>
    <row r="717">
      <c r="N717" s="53"/>
      <c r="O717" s="53"/>
      <c r="P717" s="53"/>
    </row>
    <row r="718">
      <c r="N718" s="53"/>
      <c r="O718" s="53"/>
      <c r="P718" s="53"/>
    </row>
    <row r="719">
      <c r="N719" s="53"/>
      <c r="O719" s="53"/>
      <c r="P719" s="53"/>
    </row>
    <row r="720">
      <c r="N720" s="53"/>
      <c r="O720" s="53"/>
      <c r="P720" s="53"/>
    </row>
    <row r="721">
      <c r="N721" s="53"/>
      <c r="O721" s="53"/>
      <c r="P721" s="53"/>
    </row>
    <row r="722">
      <c r="N722" s="53"/>
      <c r="O722" s="53"/>
      <c r="P722" s="53"/>
    </row>
    <row r="723">
      <c r="N723" s="53"/>
      <c r="O723" s="53"/>
      <c r="P723" s="53"/>
    </row>
    <row r="724">
      <c r="N724" s="53"/>
      <c r="O724" s="53"/>
      <c r="P724" s="53"/>
    </row>
    <row r="725">
      <c r="N725" s="53"/>
      <c r="O725" s="53"/>
      <c r="P725" s="53"/>
    </row>
    <row r="726">
      <c r="N726" s="53"/>
      <c r="O726" s="53"/>
      <c r="P726" s="53"/>
    </row>
    <row r="727">
      <c r="N727" s="53"/>
      <c r="O727" s="53"/>
      <c r="P727" s="53"/>
    </row>
    <row r="728">
      <c r="N728" s="53"/>
      <c r="O728" s="53"/>
      <c r="P728" s="53"/>
    </row>
    <row r="729">
      <c r="N729" s="53"/>
      <c r="O729" s="53"/>
      <c r="P729" s="53"/>
    </row>
    <row r="730">
      <c r="N730" s="53"/>
      <c r="O730" s="53"/>
      <c r="P730" s="53"/>
    </row>
    <row r="731">
      <c r="N731" s="53"/>
      <c r="O731" s="53"/>
      <c r="P731" s="53"/>
    </row>
    <row r="732">
      <c r="N732" s="53"/>
      <c r="O732" s="53"/>
      <c r="P732" s="53"/>
    </row>
    <row r="733">
      <c r="N733" s="53"/>
      <c r="O733" s="53"/>
      <c r="P733" s="53"/>
    </row>
    <row r="734">
      <c r="N734" s="53"/>
      <c r="O734" s="53"/>
      <c r="P734" s="53"/>
    </row>
    <row r="735">
      <c r="N735" s="53"/>
      <c r="O735" s="53"/>
      <c r="P735" s="53"/>
    </row>
    <row r="736">
      <c r="N736" s="53"/>
      <c r="O736" s="53"/>
      <c r="P736" s="53"/>
    </row>
    <row r="737">
      <c r="N737" s="53"/>
      <c r="O737" s="53"/>
      <c r="P737" s="53"/>
    </row>
    <row r="738">
      <c r="N738" s="53"/>
      <c r="O738" s="53"/>
      <c r="P738" s="53"/>
    </row>
    <row r="739">
      <c r="N739" s="53"/>
      <c r="O739" s="53"/>
      <c r="P739" s="53"/>
    </row>
    <row r="740">
      <c r="N740" s="53"/>
      <c r="O740" s="53"/>
      <c r="P740" s="53"/>
    </row>
    <row r="741">
      <c r="N741" s="53"/>
      <c r="O741" s="53"/>
      <c r="P741" s="53"/>
    </row>
    <row r="742">
      <c r="N742" s="53"/>
      <c r="O742" s="53"/>
      <c r="P742" s="53"/>
    </row>
    <row r="743">
      <c r="N743" s="53"/>
      <c r="O743" s="53"/>
      <c r="P743" s="53"/>
    </row>
    <row r="744">
      <c r="N744" s="53"/>
      <c r="O744" s="53"/>
      <c r="P744" s="53"/>
    </row>
    <row r="745">
      <c r="N745" s="53"/>
      <c r="O745" s="53"/>
      <c r="P745" s="53"/>
    </row>
    <row r="746">
      <c r="N746" s="53"/>
      <c r="O746" s="53"/>
      <c r="P746" s="53"/>
    </row>
    <row r="747">
      <c r="N747" s="53"/>
      <c r="O747" s="53"/>
      <c r="P747" s="53"/>
    </row>
    <row r="748">
      <c r="N748" s="53"/>
      <c r="O748" s="53"/>
      <c r="P748" s="53"/>
    </row>
    <row r="749">
      <c r="N749" s="53"/>
      <c r="O749" s="53"/>
      <c r="P749" s="53"/>
    </row>
    <row r="750">
      <c r="N750" s="53"/>
      <c r="O750" s="53"/>
      <c r="P750" s="53"/>
    </row>
    <row r="751">
      <c r="N751" s="53"/>
      <c r="O751" s="53"/>
      <c r="P751" s="53"/>
    </row>
    <row r="752">
      <c r="N752" s="53"/>
      <c r="O752" s="53"/>
      <c r="P752" s="53"/>
    </row>
    <row r="753">
      <c r="N753" s="53"/>
      <c r="O753" s="53"/>
      <c r="P753" s="53"/>
    </row>
    <row r="754">
      <c r="N754" s="53"/>
      <c r="O754" s="53"/>
      <c r="P754" s="53"/>
    </row>
    <row r="755">
      <c r="N755" s="53"/>
      <c r="O755" s="53"/>
      <c r="P755" s="53"/>
    </row>
    <row r="756">
      <c r="N756" s="53"/>
      <c r="O756" s="53"/>
      <c r="P756" s="53"/>
    </row>
    <row r="757">
      <c r="N757" s="53"/>
      <c r="O757" s="53"/>
      <c r="P757" s="53"/>
    </row>
    <row r="758">
      <c r="N758" s="53"/>
      <c r="O758" s="53"/>
      <c r="P758" s="53"/>
    </row>
    <row r="759">
      <c r="N759" s="53"/>
      <c r="O759" s="53"/>
      <c r="P759" s="53"/>
    </row>
    <row r="760">
      <c r="N760" s="53"/>
      <c r="O760" s="53"/>
      <c r="P760" s="53"/>
    </row>
    <row r="761">
      <c r="N761" s="53"/>
      <c r="O761" s="53"/>
      <c r="P761" s="53"/>
    </row>
    <row r="762">
      <c r="N762" s="53"/>
      <c r="O762" s="53"/>
      <c r="P762" s="53"/>
    </row>
    <row r="763">
      <c r="N763" s="53"/>
      <c r="O763" s="53"/>
      <c r="P763" s="53"/>
    </row>
    <row r="764">
      <c r="N764" s="53"/>
      <c r="O764" s="53"/>
      <c r="P764" s="53"/>
    </row>
    <row r="765">
      <c r="N765" s="53"/>
      <c r="O765" s="53"/>
      <c r="P765" s="53"/>
    </row>
    <row r="766">
      <c r="N766" s="53"/>
      <c r="O766" s="53"/>
      <c r="P766" s="53"/>
    </row>
    <row r="767">
      <c r="N767" s="53"/>
      <c r="O767" s="53"/>
      <c r="P767" s="53"/>
    </row>
    <row r="768">
      <c r="N768" s="53"/>
      <c r="O768" s="53"/>
      <c r="P768" s="53"/>
    </row>
    <row r="769">
      <c r="N769" s="53"/>
      <c r="O769" s="53"/>
      <c r="P769" s="53"/>
    </row>
    <row r="770">
      <c r="N770" s="53"/>
      <c r="O770" s="53"/>
      <c r="P770" s="53"/>
    </row>
    <row r="771">
      <c r="N771" s="53"/>
      <c r="O771" s="53"/>
      <c r="P771" s="53"/>
    </row>
    <row r="772">
      <c r="N772" s="53"/>
      <c r="O772" s="53"/>
      <c r="P772" s="53"/>
    </row>
    <row r="773">
      <c r="N773" s="53"/>
      <c r="O773" s="53"/>
      <c r="P773" s="53"/>
    </row>
    <row r="774">
      <c r="N774" s="53"/>
      <c r="O774" s="53"/>
      <c r="P774" s="53"/>
    </row>
    <row r="775">
      <c r="N775" s="53"/>
      <c r="O775" s="53"/>
      <c r="P775" s="53"/>
    </row>
    <row r="776">
      <c r="N776" s="53"/>
      <c r="O776" s="53"/>
      <c r="P776" s="53"/>
    </row>
    <row r="777">
      <c r="N777" s="53"/>
      <c r="O777" s="53"/>
      <c r="P777" s="53"/>
    </row>
    <row r="778">
      <c r="N778" s="53"/>
      <c r="O778" s="53"/>
      <c r="P778" s="53"/>
    </row>
    <row r="779">
      <c r="N779" s="53"/>
      <c r="O779" s="53"/>
      <c r="P779" s="53"/>
    </row>
    <row r="780">
      <c r="N780" s="53"/>
      <c r="O780" s="53"/>
      <c r="P780" s="53"/>
    </row>
    <row r="781">
      <c r="N781" s="53"/>
      <c r="O781" s="53"/>
      <c r="P781" s="53"/>
    </row>
    <row r="782">
      <c r="N782" s="53"/>
      <c r="O782" s="53"/>
      <c r="P782" s="53"/>
    </row>
    <row r="783">
      <c r="N783" s="53"/>
      <c r="O783" s="53"/>
      <c r="P783" s="53"/>
    </row>
    <row r="784">
      <c r="N784" s="53"/>
      <c r="O784" s="53"/>
      <c r="P784" s="53"/>
    </row>
    <row r="785">
      <c r="N785" s="53"/>
      <c r="O785" s="53"/>
      <c r="P785" s="53"/>
    </row>
    <row r="786">
      <c r="N786" s="53"/>
      <c r="O786" s="53"/>
      <c r="P786" s="53"/>
    </row>
    <row r="787">
      <c r="N787" s="53"/>
      <c r="O787" s="53"/>
      <c r="P787" s="53"/>
    </row>
    <row r="788">
      <c r="N788" s="53"/>
      <c r="O788" s="53"/>
      <c r="P788" s="53"/>
    </row>
    <row r="789">
      <c r="N789" s="53"/>
      <c r="O789" s="53"/>
      <c r="P789" s="53"/>
    </row>
    <row r="790">
      <c r="N790" s="53"/>
      <c r="O790" s="53"/>
      <c r="P790" s="53"/>
    </row>
    <row r="791">
      <c r="N791" s="53"/>
      <c r="O791" s="53"/>
      <c r="P791" s="53"/>
    </row>
    <row r="792">
      <c r="N792" s="53"/>
      <c r="O792" s="53"/>
      <c r="P792" s="53"/>
    </row>
    <row r="793">
      <c r="N793" s="53"/>
      <c r="O793" s="53"/>
      <c r="P793" s="53"/>
    </row>
    <row r="794">
      <c r="N794" s="53"/>
      <c r="O794" s="53"/>
      <c r="P794" s="53"/>
    </row>
    <row r="795">
      <c r="N795" s="53"/>
      <c r="O795" s="53"/>
      <c r="P795" s="53"/>
    </row>
    <row r="796">
      <c r="N796" s="53"/>
      <c r="O796" s="53"/>
      <c r="P796" s="53"/>
    </row>
    <row r="797">
      <c r="N797" s="53"/>
      <c r="O797" s="53"/>
      <c r="P797" s="53"/>
    </row>
    <row r="798">
      <c r="N798" s="53"/>
      <c r="O798" s="53"/>
      <c r="P798" s="53"/>
    </row>
    <row r="799">
      <c r="N799" s="53"/>
      <c r="O799" s="53"/>
      <c r="P799" s="53"/>
    </row>
    <row r="800">
      <c r="N800" s="53"/>
      <c r="O800" s="53"/>
      <c r="P800" s="53"/>
    </row>
    <row r="801">
      <c r="N801" s="53"/>
      <c r="O801" s="53"/>
      <c r="P801" s="53"/>
    </row>
    <row r="802">
      <c r="N802" s="53"/>
      <c r="O802" s="53"/>
      <c r="P802" s="53"/>
    </row>
    <row r="803">
      <c r="N803" s="53"/>
      <c r="O803" s="53"/>
      <c r="P803" s="53"/>
    </row>
    <row r="804">
      <c r="N804" s="53"/>
      <c r="O804" s="53"/>
      <c r="P804" s="53"/>
    </row>
    <row r="805">
      <c r="N805" s="53"/>
      <c r="O805" s="53"/>
      <c r="P805" s="53"/>
    </row>
    <row r="806">
      <c r="N806" s="53"/>
      <c r="O806" s="53"/>
      <c r="P806" s="53"/>
    </row>
    <row r="807">
      <c r="N807" s="53"/>
      <c r="O807" s="53"/>
      <c r="P807" s="53"/>
    </row>
    <row r="808">
      <c r="N808" s="53"/>
      <c r="O808" s="53"/>
      <c r="P808" s="53"/>
    </row>
    <row r="809">
      <c r="N809" s="53"/>
      <c r="O809" s="53"/>
      <c r="P809" s="53"/>
    </row>
    <row r="810">
      <c r="N810" s="53"/>
      <c r="O810" s="53"/>
      <c r="P810" s="53"/>
    </row>
    <row r="811">
      <c r="N811" s="53"/>
      <c r="O811" s="53"/>
      <c r="P811" s="53"/>
    </row>
    <row r="812">
      <c r="N812" s="53"/>
      <c r="O812" s="53"/>
      <c r="P812" s="53"/>
    </row>
    <row r="813">
      <c r="N813" s="53"/>
      <c r="O813" s="53"/>
      <c r="P813" s="53"/>
    </row>
    <row r="814">
      <c r="N814" s="53"/>
      <c r="O814" s="53"/>
      <c r="P814" s="53"/>
    </row>
    <row r="815">
      <c r="N815" s="53"/>
      <c r="O815" s="53"/>
      <c r="P815" s="53"/>
    </row>
    <row r="816">
      <c r="N816" s="53"/>
      <c r="O816" s="53"/>
      <c r="P816" s="53"/>
    </row>
    <row r="817">
      <c r="N817" s="53"/>
      <c r="O817" s="53"/>
      <c r="P817" s="53"/>
    </row>
    <row r="818">
      <c r="N818" s="53"/>
      <c r="O818" s="53"/>
      <c r="P818" s="53"/>
    </row>
    <row r="819">
      <c r="N819" s="53"/>
      <c r="O819" s="53"/>
      <c r="P819" s="53"/>
    </row>
    <row r="820">
      <c r="N820" s="53"/>
      <c r="O820" s="53"/>
      <c r="P820" s="53"/>
    </row>
    <row r="821">
      <c r="N821" s="53"/>
      <c r="O821" s="53"/>
      <c r="P821" s="53"/>
    </row>
    <row r="822">
      <c r="N822" s="53"/>
      <c r="O822" s="53"/>
      <c r="P822" s="53"/>
    </row>
    <row r="823">
      <c r="N823" s="53"/>
      <c r="O823" s="53"/>
      <c r="P823" s="53"/>
    </row>
    <row r="824">
      <c r="N824" s="53"/>
      <c r="O824" s="53"/>
      <c r="P824" s="53"/>
    </row>
    <row r="825">
      <c r="N825" s="53"/>
      <c r="O825" s="53"/>
      <c r="P825" s="53"/>
    </row>
    <row r="826">
      <c r="N826" s="53"/>
      <c r="O826" s="53"/>
      <c r="P826" s="53"/>
    </row>
    <row r="827">
      <c r="N827" s="53"/>
      <c r="O827" s="53"/>
      <c r="P827" s="53"/>
    </row>
    <row r="828">
      <c r="N828" s="53"/>
      <c r="O828" s="53"/>
      <c r="P828" s="53"/>
    </row>
    <row r="829">
      <c r="N829" s="53"/>
      <c r="O829" s="53"/>
      <c r="P829" s="53"/>
    </row>
    <row r="830">
      <c r="N830" s="53"/>
      <c r="O830" s="53"/>
      <c r="P830" s="53"/>
    </row>
    <row r="831">
      <c r="N831" s="53"/>
      <c r="O831" s="53"/>
      <c r="P831" s="53"/>
    </row>
    <row r="832">
      <c r="N832" s="53"/>
      <c r="O832" s="53"/>
      <c r="P832" s="53"/>
    </row>
    <row r="833">
      <c r="N833" s="53"/>
      <c r="O833" s="53"/>
      <c r="P833" s="53"/>
    </row>
    <row r="834">
      <c r="N834" s="53"/>
      <c r="O834" s="53"/>
      <c r="P834" s="53"/>
    </row>
    <row r="835">
      <c r="N835" s="53"/>
      <c r="O835" s="53"/>
      <c r="P835" s="53"/>
    </row>
    <row r="836">
      <c r="N836" s="53"/>
      <c r="O836" s="53"/>
      <c r="P836" s="53"/>
    </row>
    <row r="837">
      <c r="N837" s="53"/>
      <c r="O837" s="53"/>
      <c r="P837" s="53"/>
    </row>
    <row r="838">
      <c r="N838" s="53"/>
      <c r="O838" s="53"/>
      <c r="P838" s="53"/>
    </row>
    <row r="839">
      <c r="N839" s="53"/>
      <c r="O839" s="53"/>
      <c r="P839" s="53"/>
    </row>
    <row r="840">
      <c r="N840" s="53"/>
      <c r="O840" s="53"/>
      <c r="P840" s="53"/>
    </row>
    <row r="841">
      <c r="N841" s="53"/>
      <c r="O841" s="53"/>
      <c r="P841" s="53"/>
    </row>
    <row r="842">
      <c r="N842" s="53"/>
      <c r="O842" s="53"/>
      <c r="P842" s="53"/>
    </row>
    <row r="843">
      <c r="N843" s="53"/>
      <c r="O843" s="53"/>
      <c r="P843" s="53"/>
    </row>
    <row r="844">
      <c r="N844" s="53"/>
      <c r="O844" s="53"/>
      <c r="P844" s="53"/>
    </row>
    <row r="845">
      <c r="N845" s="53"/>
      <c r="O845" s="53"/>
      <c r="P845" s="53"/>
    </row>
    <row r="846">
      <c r="N846" s="53"/>
      <c r="O846" s="53"/>
      <c r="P846" s="53"/>
    </row>
    <row r="847">
      <c r="N847" s="53"/>
      <c r="O847" s="53"/>
      <c r="P847" s="53"/>
    </row>
    <row r="848">
      <c r="N848" s="53"/>
      <c r="O848" s="53"/>
      <c r="P848" s="53"/>
    </row>
    <row r="849">
      <c r="N849" s="53"/>
      <c r="O849" s="53"/>
      <c r="P849" s="53"/>
    </row>
    <row r="850">
      <c r="N850" s="53"/>
      <c r="O850" s="53"/>
      <c r="P850" s="53"/>
    </row>
    <row r="851">
      <c r="N851" s="53"/>
      <c r="O851" s="53"/>
      <c r="P851" s="53"/>
    </row>
    <row r="852">
      <c r="N852" s="53"/>
      <c r="O852" s="53"/>
      <c r="P852" s="53"/>
    </row>
    <row r="853">
      <c r="N853" s="53"/>
      <c r="O853" s="53"/>
      <c r="P853" s="53"/>
    </row>
    <row r="854">
      <c r="N854" s="53"/>
      <c r="O854" s="53"/>
      <c r="P854" s="53"/>
    </row>
    <row r="855">
      <c r="N855" s="53"/>
      <c r="O855" s="53"/>
      <c r="P855" s="53"/>
    </row>
    <row r="856">
      <c r="N856" s="53"/>
      <c r="O856" s="53"/>
      <c r="P856" s="53"/>
    </row>
    <row r="857">
      <c r="N857" s="53"/>
      <c r="O857" s="53"/>
      <c r="P857" s="53"/>
    </row>
    <row r="858">
      <c r="N858" s="53"/>
      <c r="O858" s="53"/>
      <c r="P858" s="53"/>
    </row>
    <row r="859">
      <c r="N859" s="53"/>
      <c r="O859" s="53"/>
      <c r="P859" s="53"/>
    </row>
    <row r="860">
      <c r="N860" s="53"/>
      <c r="O860" s="53"/>
      <c r="P860" s="53"/>
    </row>
    <row r="861">
      <c r="N861" s="53"/>
      <c r="O861" s="53"/>
      <c r="P861" s="53"/>
    </row>
    <row r="862">
      <c r="N862" s="53"/>
      <c r="O862" s="53"/>
      <c r="P862" s="53"/>
    </row>
    <row r="863">
      <c r="N863" s="53"/>
      <c r="O863" s="53"/>
      <c r="P863" s="53"/>
    </row>
    <row r="864">
      <c r="N864" s="53"/>
      <c r="O864" s="53"/>
      <c r="P864" s="53"/>
    </row>
    <row r="865">
      <c r="N865" s="53"/>
      <c r="O865" s="53"/>
      <c r="P865" s="53"/>
    </row>
    <row r="866">
      <c r="N866" s="53"/>
      <c r="O866" s="53"/>
      <c r="P866" s="53"/>
    </row>
    <row r="867">
      <c r="N867" s="53"/>
      <c r="O867" s="53"/>
      <c r="P867" s="53"/>
    </row>
    <row r="868">
      <c r="N868" s="53"/>
      <c r="O868" s="53"/>
      <c r="P868" s="53"/>
    </row>
    <row r="869">
      <c r="N869" s="53"/>
      <c r="O869" s="53"/>
      <c r="P869" s="53"/>
    </row>
    <row r="870">
      <c r="N870" s="53"/>
      <c r="O870" s="53"/>
      <c r="P870" s="53"/>
    </row>
    <row r="871">
      <c r="N871" s="53"/>
      <c r="O871" s="53"/>
      <c r="P871" s="53"/>
    </row>
    <row r="872">
      <c r="N872" s="53"/>
      <c r="O872" s="53"/>
      <c r="P872" s="53"/>
    </row>
    <row r="873">
      <c r="N873" s="53"/>
      <c r="O873" s="53"/>
      <c r="P873" s="53"/>
    </row>
    <row r="874">
      <c r="N874" s="53"/>
      <c r="O874" s="53"/>
      <c r="P874" s="53"/>
    </row>
    <row r="875">
      <c r="N875" s="53"/>
      <c r="O875" s="53"/>
      <c r="P875" s="53"/>
    </row>
    <row r="876">
      <c r="N876" s="53"/>
      <c r="O876" s="53"/>
      <c r="P876" s="53"/>
    </row>
    <row r="877">
      <c r="N877" s="53"/>
      <c r="O877" s="53"/>
      <c r="P877" s="53"/>
    </row>
    <row r="878">
      <c r="N878" s="53"/>
      <c r="O878" s="53"/>
      <c r="P878" s="53"/>
    </row>
    <row r="879">
      <c r="N879" s="53"/>
      <c r="O879" s="53"/>
      <c r="P879" s="53"/>
    </row>
    <row r="880">
      <c r="N880" s="53"/>
      <c r="O880" s="53"/>
      <c r="P880" s="53"/>
    </row>
    <row r="881">
      <c r="N881" s="53"/>
      <c r="O881" s="53"/>
      <c r="P881" s="53"/>
    </row>
    <row r="882">
      <c r="N882" s="53"/>
      <c r="O882" s="53"/>
      <c r="P882" s="53"/>
    </row>
    <row r="883">
      <c r="N883" s="53"/>
      <c r="O883" s="53"/>
      <c r="P883" s="53"/>
    </row>
    <row r="884">
      <c r="N884" s="53"/>
      <c r="O884" s="53"/>
      <c r="P884" s="53"/>
    </row>
    <row r="885">
      <c r="N885" s="53"/>
      <c r="O885" s="53"/>
      <c r="P885" s="53"/>
    </row>
    <row r="886">
      <c r="N886" s="53"/>
      <c r="O886" s="53"/>
      <c r="P886" s="53"/>
    </row>
    <row r="887">
      <c r="N887" s="53"/>
      <c r="O887" s="53"/>
      <c r="P887" s="53"/>
    </row>
    <row r="888">
      <c r="N888" s="53"/>
      <c r="O888" s="53"/>
      <c r="P888" s="53"/>
    </row>
    <row r="889">
      <c r="N889" s="53"/>
      <c r="O889" s="53"/>
      <c r="P889" s="53"/>
    </row>
    <row r="890">
      <c r="N890" s="53"/>
      <c r="O890" s="53"/>
      <c r="P890" s="53"/>
    </row>
    <row r="891">
      <c r="N891" s="53"/>
      <c r="O891" s="53"/>
      <c r="P891" s="53"/>
    </row>
    <row r="892">
      <c r="N892" s="53"/>
      <c r="O892" s="53"/>
      <c r="P892" s="53"/>
    </row>
    <row r="893">
      <c r="N893" s="53"/>
      <c r="O893" s="53"/>
      <c r="P893" s="53"/>
    </row>
    <row r="894">
      <c r="N894" s="53"/>
      <c r="O894" s="53"/>
      <c r="P894" s="53"/>
    </row>
    <row r="895">
      <c r="N895" s="53"/>
      <c r="O895" s="53"/>
      <c r="P895" s="53"/>
    </row>
    <row r="896">
      <c r="N896" s="53"/>
      <c r="O896" s="53"/>
      <c r="P896" s="53"/>
    </row>
    <row r="897">
      <c r="N897" s="53"/>
      <c r="O897" s="53"/>
      <c r="P897" s="53"/>
    </row>
    <row r="898">
      <c r="N898" s="53"/>
      <c r="O898" s="53"/>
      <c r="P898" s="53"/>
    </row>
    <row r="899">
      <c r="N899" s="53"/>
      <c r="O899" s="53"/>
      <c r="P899" s="53"/>
    </row>
    <row r="900">
      <c r="N900" s="53"/>
      <c r="O900" s="53"/>
      <c r="P900" s="53"/>
    </row>
    <row r="901">
      <c r="N901" s="53"/>
      <c r="O901" s="53"/>
      <c r="P901" s="53"/>
    </row>
    <row r="902">
      <c r="N902" s="53"/>
      <c r="O902" s="53"/>
      <c r="P902" s="53"/>
    </row>
    <row r="903">
      <c r="N903" s="53"/>
      <c r="O903" s="53"/>
      <c r="P903" s="53"/>
    </row>
    <row r="904">
      <c r="N904" s="53"/>
      <c r="O904" s="53"/>
      <c r="P904" s="53"/>
    </row>
    <row r="905">
      <c r="N905" s="53"/>
      <c r="O905" s="53"/>
      <c r="P905" s="53"/>
    </row>
    <row r="906">
      <c r="N906" s="53"/>
      <c r="O906" s="53"/>
      <c r="P906" s="53"/>
    </row>
    <row r="907">
      <c r="N907" s="53"/>
      <c r="O907" s="53"/>
      <c r="P907" s="53"/>
    </row>
    <row r="908">
      <c r="N908" s="53"/>
      <c r="O908" s="53"/>
      <c r="P908" s="53"/>
    </row>
    <row r="909">
      <c r="N909" s="53"/>
      <c r="O909" s="53"/>
      <c r="P909" s="53"/>
    </row>
    <row r="910">
      <c r="N910" s="53"/>
      <c r="O910" s="53"/>
      <c r="P910" s="53"/>
    </row>
    <row r="911">
      <c r="N911" s="53"/>
      <c r="O911" s="53"/>
      <c r="P911" s="53"/>
    </row>
    <row r="912">
      <c r="N912" s="53"/>
      <c r="O912" s="53"/>
      <c r="P912" s="53"/>
    </row>
    <row r="913">
      <c r="N913" s="53"/>
      <c r="O913" s="53"/>
      <c r="P913" s="53"/>
    </row>
    <row r="914">
      <c r="N914" s="53"/>
      <c r="O914" s="53"/>
      <c r="P914" s="53"/>
    </row>
    <row r="915">
      <c r="N915" s="53"/>
      <c r="O915" s="53"/>
      <c r="P915" s="53"/>
    </row>
    <row r="916">
      <c r="N916" s="53"/>
      <c r="O916" s="53"/>
      <c r="P916" s="53"/>
    </row>
    <row r="917">
      <c r="N917" s="53"/>
      <c r="O917" s="53"/>
      <c r="P917" s="53"/>
    </row>
    <row r="918">
      <c r="N918" s="53"/>
      <c r="O918" s="53"/>
      <c r="P918" s="53"/>
    </row>
    <row r="919">
      <c r="N919" s="53"/>
      <c r="O919" s="53"/>
      <c r="P919" s="53"/>
    </row>
    <row r="920">
      <c r="N920" s="53"/>
      <c r="O920" s="53"/>
      <c r="P920" s="53"/>
    </row>
    <row r="921">
      <c r="N921" s="53"/>
      <c r="O921" s="53"/>
      <c r="P921" s="53"/>
    </row>
    <row r="922">
      <c r="N922" s="53"/>
      <c r="O922" s="53"/>
      <c r="P922" s="53"/>
    </row>
    <row r="923">
      <c r="N923" s="53"/>
      <c r="O923" s="53"/>
      <c r="P923" s="53"/>
    </row>
    <row r="924">
      <c r="N924" s="53"/>
      <c r="O924" s="53"/>
      <c r="P924" s="53"/>
    </row>
    <row r="925">
      <c r="N925" s="53"/>
      <c r="O925" s="53"/>
      <c r="P925" s="53"/>
    </row>
    <row r="926">
      <c r="N926" s="53"/>
      <c r="O926" s="53"/>
      <c r="P926" s="53"/>
    </row>
    <row r="927">
      <c r="N927" s="53"/>
      <c r="O927" s="53"/>
      <c r="P927" s="53"/>
    </row>
    <row r="928">
      <c r="N928" s="53"/>
      <c r="O928" s="53"/>
      <c r="P928" s="53"/>
    </row>
    <row r="929">
      <c r="N929" s="53"/>
      <c r="O929" s="53"/>
      <c r="P929" s="53"/>
    </row>
    <row r="930">
      <c r="N930" s="53"/>
      <c r="O930" s="53"/>
      <c r="P930" s="53"/>
    </row>
    <row r="931">
      <c r="N931" s="53"/>
      <c r="O931" s="53"/>
      <c r="P931" s="53"/>
    </row>
    <row r="932">
      <c r="N932" s="53"/>
      <c r="O932" s="53"/>
      <c r="P932" s="53"/>
    </row>
    <row r="933">
      <c r="N933" s="53"/>
      <c r="O933" s="53"/>
      <c r="P933" s="53"/>
    </row>
    <row r="934">
      <c r="N934" s="53"/>
      <c r="O934" s="53"/>
      <c r="P934" s="53"/>
    </row>
    <row r="935">
      <c r="N935" s="53"/>
      <c r="O935" s="53"/>
      <c r="P935" s="53"/>
    </row>
    <row r="936">
      <c r="N936" s="53"/>
      <c r="O936" s="53"/>
      <c r="P936" s="53"/>
    </row>
    <row r="937">
      <c r="N937" s="53"/>
      <c r="O937" s="53"/>
      <c r="P937" s="53"/>
    </row>
    <row r="938">
      <c r="N938" s="53"/>
      <c r="O938" s="53"/>
      <c r="P938" s="53"/>
    </row>
    <row r="939">
      <c r="N939" s="53"/>
      <c r="O939" s="53"/>
      <c r="P939" s="53"/>
    </row>
    <row r="940">
      <c r="N940" s="53"/>
      <c r="O940" s="53"/>
      <c r="P940" s="53"/>
    </row>
    <row r="941">
      <c r="N941" s="53"/>
      <c r="O941" s="53"/>
      <c r="P941" s="53"/>
    </row>
    <row r="942">
      <c r="N942" s="53"/>
      <c r="O942" s="53"/>
      <c r="P942" s="53"/>
    </row>
    <row r="943">
      <c r="N943" s="53"/>
      <c r="O943" s="53"/>
      <c r="P943" s="53"/>
    </row>
    <row r="944">
      <c r="N944" s="53"/>
      <c r="O944" s="53"/>
      <c r="P944" s="53"/>
    </row>
    <row r="945">
      <c r="N945" s="53"/>
      <c r="O945" s="53"/>
      <c r="P945" s="53"/>
    </row>
    <row r="946">
      <c r="N946" s="53"/>
      <c r="O946" s="53"/>
      <c r="P946" s="53"/>
    </row>
    <row r="947">
      <c r="N947" s="53"/>
      <c r="O947" s="53"/>
      <c r="P947" s="53"/>
    </row>
    <row r="948">
      <c r="N948" s="53"/>
      <c r="O948" s="53"/>
      <c r="P948" s="53"/>
    </row>
    <row r="949">
      <c r="N949" s="53"/>
      <c r="O949" s="53"/>
      <c r="P949" s="53"/>
    </row>
    <row r="950">
      <c r="N950" s="53"/>
      <c r="O950" s="53"/>
      <c r="P950" s="53"/>
    </row>
    <row r="951">
      <c r="N951" s="53"/>
      <c r="O951" s="53"/>
      <c r="P951" s="53"/>
    </row>
    <row r="952">
      <c r="N952" s="53"/>
      <c r="O952" s="53"/>
      <c r="P952" s="53"/>
    </row>
    <row r="953">
      <c r="N953" s="53"/>
      <c r="O953" s="53"/>
      <c r="P953" s="53"/>
    </row>
    <row r="954">
      <c r="N954" s="53"/>
      <c r="O954" s="53"/>
      <c r="P954" s="53"/>
    </row>
    <row r="955">
      <c r="N955" s="53"/>
      <c r="O955" s="53"/>
      <c r="P955" s="53"/>
    </row>
    <row r="956">
      <c r="N956" s="53"/>
      <c r="O956" s="53"/>
      <c r="P956" s="53"/>
    </row>
    <row r="957">
      <c r="N957" s="53"/>
      <c r="O957" s="53"/>
      <c r="P957" s="53"/>
    </row>
    <row r="958">
      <c r="N958" s="53"/>
      <c r="O958" s="53"/>
      <c r="P958" s="53"/>
    </row>
    <row r="959">
      <c r="N959" s="53"/>
      <c r="O959" s="53"/>
      <c r="P959" s="53"/>
    </row>
    <row r="960">
      <c r="N960" s="53"/>
      <c r="O960" s="53"/>
      <c r="P960" s="53"/>
    </row>
    <row r="961">
      <c r="N961" s="53"/>
      <c r="O961" s="53"/>
      <c r="P961" s="53"/>
    </row>
    <row r="962">
      <c r="N962" s="53"/>
      <c r="O962" s="53"/>
      <c r="P962" s="53"/>
    </row>
    <row r="963">
      <c r="N963" s="53"/>
      <c r="O963" s="53"/>
      <c r="P963" s="53"/>
    </row>
    <row r="964">
      <c r="N964" s="53"/>
      <c r="O964" s="53"/>
      <c r="P964" s="53"/>
    </row>
    <row r="965">
      <c r="N965" s="53"/>
      <c r="O965" s="53"/>
      <c r="P965" s="53"/>
    </row>
    <row r="966">
      <c r="N966" s="53"/>
      <c r="O966" s="53"/>
      <c r="P966" s="53"/>
    </row>
    <row r="967">
      <c r="N967" s="53"/>
      <c r="O967" s="53"/>
      <c r="P967" s="53"/>
    </row>
    <row r="968">
      <c r="N968" s="53"/>
      <c r="O968" s="53"/>
      <c r="P968" s="53"/>
    </row>
    <row r="969">
      <c r="N969" s="53"/>
      <c r="O969" s="53"/>
      <c r="P969" s="53"/>
    </row>
    <row r="970">
      <c r="N970" s="53"/>
      <c r="O970" s="53"/>
      <c r="P970" s="53"/>
    </row>
    <row r="971">
      <c r="N971" s="53"/>
      <c r="O971" s="53"/>
      <c r="P971" s="53"/>
    </row>
    <row r="972">
      <c r="N972" s="53"/>
      <c r="O972" s="53"/>
      <c r="P972" s="53"/>
    </row>
    <row r="973">
      <c r="N973" s="53"/>
      <c r="O973" s="53"/>
      <c r="P973" s="53"/>
    </row>
    <row r="974">
      <c r="N974" s="53"/>
      <c r="O974" s="53"/>
      <c r="P974" s="53"/>
    </row>
    <row r="9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0"/>
    <col customWidth="1" min="9" max="9" width="16.57"/>
  </cols>
  <sheetData>
    <row r="1">
      <c r="A1" s="67" t="s">
        <v>315</v>
      </c>
      <c r="B1" s="67"/>
      <c r="E1" s="67" t="s">
        <v>316</v>
      </c>
      <c r="I1" s="67" t="s">
        <v>317</v>
      </c>
    </row>
    <row r="2">
      <c r="A2" s="67" t="s">
        <v>318</v>
      </c>
      <c r="B2" s="67" t="s">
        <v>319</v>
      </c>
      <c r="C2" s="67" t="s">
        <v>320</v>
      </c>
      <c r="E2" s="67" t="s">
        <v>318</v>
      </c>
      <c r="F2" s="67" t="s">
        <v>319</v>
      </c>
      <c r="G2" s="67" t="s">
        <v>320</v>
      </c>
      <c r="I2" s="67" t="s">
        <v>318</v>
      </c>
      <c r="J2" s="67" t="s">
        <v>319</v>
      </c>
      <c r="K2" s="67" t="s">
        <v>320</v>
      </c>
    </row>
    <row r="3">
      <c r="A3" s="68" t="s">
        <v>3</v>
      </c>
      <c r="B3" s="68">
        <v>37.5</v>
      </c>
      <c r="C3" s="59">
        <v>0.5</v>
      </c>
      <c r="E3" s="68" t="s">
        <v>3</v>
      </c>
      <c r="F3" s="68">
        <v>17.3</v>
      </c>
      <c r="G3" s="59">
        <v>0.5678571428571428</v>
      </c>
      <c r="I3" s="68" t="s">
        <v>3</v>
      </c>
      <c r="J3" s="68">
        <v>100.0</v>
      </c>
      <c r="K3" s="69">
        <v>1.0</v>
      </c>
    </row>
    <row r="4">
      <c r="A4" s="68" t="s">
        <v>5</v>
      </c>
      <c r="B4" s="68">
        <v>50.0</v>
      </c>
      <c r="C4" s="59">
        <v>0.6666666666666666</v>
      </c>
      <c r="E4" s="68" t="s">
        <v>5</v>
      </c>
      <c r="F4" s="68">
        <v>9.4</v>
      </c>
      <c r="G4" s="59">
        <v>0.2857142857142857</v>
      </c>
      <c r="I4" s="68" t="s">
        <v>5</v>
      </c>
      <c r="J4" s="68">
        <v>100.0</v>
      </c>
      <c r="K4" s="69">
        <v>1.0</v>
      </c>
    </row>
    <row r="5">
      <c r="A5" s="68" t="s">
        <v>7</v>
      </c>
      <c r="B5" s="68">
        <v>7.69</v>
      </c>
      <c r="C5" s="59">
        <v>0.10253333333333334</v>
      </c>
      <c r="E5" s="68" t="s">
        <v>7</v>
      </c>
      <c r="F5" s="68">
        <v>23.9</v>
      </c>
      <c r="G5" s="59">
        <v>0.8035714285714286</v>
      </c>
      <c r="I5" s="68" t="s">
        <v>7</v>
      </c>
      <c r="J5" s="68">
        <v>100.0</v>
      </c>
      <c r="K5" s="69">
        <v>1.0</v>
      </c>
    </row>
    <row r="6">
      <c r="A6" s="68" t="s">
        <v>9</v>
      </c>
      <c r="B6" s="68">
        <v>23.63</v>
      </c>
      <c r="C6" s="59">
        <v>0.31506666666666666</v>
      </c>
      <c r="E6" s="68" t="s">
        <v>9</v>
      </c>
      <c r="F6" s="68">
        <v>29.4</v>
      </c>
      <c r="G6" s="59">
        <v>1.0</v>
      </c>
      <c r="I6" s="68" t="s">
        <v>9</v>
      </c>
      <c r="J6" s="68">
        <v>22.22</v>
      </c>
      <c r="K6" s="69">
        <v>0.22219999999999998</v>
      </c>
    </row>
    <row r="7">
      <c r="A7" s="68" t="s">
        <v>308</v>
      </c>
      <c r="B7" s="68">
        <v>75.0</v>
      </c>
      <c r="C7" s="59">
        <v>1.0</v>
      </c>
      <c r="E7" s="68" t="s">
        <v>308</v>
      </c>
      <c r="F7" s="68">
        <v>16.1</v>
      </c>
      <c r="G7" s="59">
        <v>0.525</v>
      </c>
      <c r="I7" s="68" t="s">
        <v>308</v>
      </c>
      <c r="J7" s="68">
        <v>0.0</v>
      </c>
      <c r="K7" s="69">
        <v>0.0</v>
      </c>
    </row>
    <row r="8">
      <c r="A8" s="68" t="s">
        <v>13</v>
      </c>
      <c r="B8" s="68">
        <v>11.1</v>
      </c>
      <c r="C8" s="59">
        <v>0.148</v>
      </c>
      <c r="E8" s="68" t="s">
        <v>13</v>
      </c>
      <c r="F8" s="68">
        <v>12.2</v>
      </c>
      <c r="G8" s="59">
        <v>0.3857142857142857</v>
      </c>
      <c r="I8" s="68" t="s">
        <v>13</v>
      </c>
      <c r="J8" s="68">
        <v>75.0</v>
      </c>
      <c r="K8" s="69">
        <v>0.75</v>
      </c>
    </row>
    <row r="9">
      <c r="A9" s="68" t="s">
        <v>321</v>
      </c>
      <c r="B9" s="68">
        <v>30.0</v>
      </c>
      <c r="C9" s="59">
        <v>0.4</v>
      </c>
      <c r="E9" s="68" t="s">
        <v>321</v>
      </c>
      <c r="F9" s="68">
        <v>19.5</v>
      </c>
      <c r="G9" s="59">
        <v>0.6464285714285715</v>
      </c>
      <c r="I9" s="68" t="s">
        <v>321</v>
      </c>
      <c r="J9" s="68">
        <v>33.33</v>
      </c>
      <c r="K9" s="69">
        <v>0.3333</v>
      </c>
    </row>
    <row r="10">
      <c r="A10" s="68" t="s">
        <v>17</v>
      </c>
      <c r="B10" s="68">
        <v>60.0</v>
      </c>
      <c r="C10" s="59">
        <v>0.8</v>
      </c>
      <c r="E10" s="68" t="s">
        <v>17</v>
      </c>
      <c r="F10" s="68">
        <v>10.7</v>
      </c>
      <c r="G10" s="59">
        <v>0.33214285714285713</v>
      </c>
      <c r="I10" s="68" t="s">
        <v>17</v>
      </c>
      <c r="J10" s="68">
        <v>50.0</v>
      </c>
      <c r="K10" s="69">
        <v>0.5</v>
      </c>
    </row>
    <row r="11">
      <c r="A11" s="68" t="s">
        <v>322</v>
      </c>
      <c r="B11" s="68">
        <v>22.2</v>
      </c>
      <c r="C11" s="59">
        <v>0.296</v>
      </c>
      <c r="E11" s="68" t="s">
        <v>322</v>
      </c>
      <c r="F11" s="68">
        <v>11.7</v>
      </c>
      <c r="G11" s="59">
        <v>0.3678571428571428</v>
      </c>
      <c r="I11" s="68" t="s">
        <v>322</v>
      </c>
      <c r="J11" s="68">
        <v>100.0</v>
      </c>
      <c r="K11" s="69">
        <v>1.0</v>
      </c>
    </row>
    <row r="12">
      <c r="A12" s="68" t="s">
        <v>21</v>
      </c>
      <c r="B12" s="68">
        <v>44.4</v>
      </c>
      <c r="C12" s="59">
        <v>0.592</v>
      </c>
      <c r="E12" s="68" t="s">
        <v>21</v>
      </c>
      <c r="F12" s="68">
        <v>4.9</v>
      </c>
      <c r="G12" s="59">
        <v>0.12500000000000003</v>
      </c>
      <c r="I12" s="68" t="s">
        <v>21</v>
      </c>
      <c r="J12" s="68">
        <v>70.58</v>
      </c>
      <c r="K12" s="69">
        <v>0.7058</v>
      </c>
    </row>
    <row r="13">
      <c r="A13" s="68" t="s">
        <v>323</v>
      </c>
      <c r="B13" s="68">
        <v>25.0</v>
      </c>
      <c r="C13" s="59">
        <v>0.3333333333333333</v>
      </c>
      <c r="E13" s="68" t="s">
        <v>323</v>
      </c>
      <c r="F13" s="68">
        <v>9.2</v>
      </c>
      <c r="G13" s="59">
        <v>0.2785714285714285</v>
      </c>
      <c r="I13" s="68" t="s">
        <v>323</v>
      </c>
      <c r="J13" s="68">
        <v>60.0</v>
      </c>
      <c r="K13" s="69">
        <v>0.6</v>
      </c>
    </row>
    <row r="14">
      <c r="A14" s="68" t="s">
        <v>25</v>
      </c>
      <c r="B14" s="68">
        <v>42.8</v>
      </c>
      <c r="C14" s="59">
        <v>0.5706666666666667</v>
      </c>
      <c r="E14" s="68" t="s">
        <v>25</v>
      </c>
      <c r="F14" s="68">
        <v>5.0</v>
      </c>
      <c r="G14" s="59">
        <v>0.1285714285714286</v>
      </c>
      <c r="I14" s="68" t="s">
        <v>25</v>
      </c>
      <c r="J14" s="68">
        <v>50.0</v>
      </c>
      <c r="K14" s="69">
        <v>0.5</v>
      </c>
    </row>
    <row r="15">
      <c r="A15" s="68" t="s">
        <v>27</v>
      </c>
      <c r="B15" s="68">
        <v>0.0</v>
      </c>
      <c r="C15" s="59">
        <v>0.0</v>
      </c>
      <c r="E15" s="68" t="s">
        <v>27</v>
      </c>
      <c r="F15" s="68">
        <v>3.1</v>
      </c>
      <c r="G15" s="59">
        <v>0.06071428571428572</v>
      </c>
      <c r="I15" s="68" t="s">
        <v>27</v>
      </c>
      <c r="J15" s="68">
        <v>33.33</v>
      </c>
      <c r="K15" s="69">
        <v>0.3333</v>
      </c>
    </row>
    <row r="16">
      <c r="A16" s="68" t="s">
        <v>324</v>
      </c>
      <c r="B16" s="68">
        <v>0.0</v>
      </c>
      <c r="C16" s="59">
        <v>0.0</v>
      </c>
      <c r="E16" s="68" t="s">
        <v>324</v>
      </c>
      <c r="F16" s="68">
        <v>1.4</v>
      </c>
      <c r="G16" s="59">
        <v>0.0</v>
      </c>
      <c r="I16" s="68" t="s">
        <v>324</v>
      </c>
      <c r="J16" s="68">
        <v>40.0</v>
      </c>
      <c r="K16" s="69">
        <v>0.4</v>
      </c>
    </row>
    <row r="17">
      <c r="A17" s="68" t="s">
        <v>31</v>
      </c>
      <c r="B17" s="68">
        <v>20.0</v>
      </c>
      <c r="C17" s="59">
        <v>0.26666666666666666</v>
      </c>
      <c r="E17" s="68" t="s">
        <v>31</v>
      </c>
      <c r="F17" s="68">
        <v>2.6</v>
      </c>
      <c r="G17" s="59">
        <v>0.042857142857142864</v>
      </c>
      <c r="I17" s="68" t="s">
        <v>31</v>
      </c>
      <c r="J17" s="68">
        <v>90.0</v>
      </c>
      <c r="K17" s="69">
        <v>0.9</v>
      </c>
    </row>
    <row r="18">
      <c r="A18" s="70" t="s">
        <v>325</v>
      </c>
      <c r="B18" s="69">
        <f>MAX(B3:B17)</f>
        <v>75</v>
      </c>
      <c r="E18" s="70" t="s">
        <v>325</v>
      </c>
      <c r="F18" s="69">
        <f>MAX(F2:F17)</f>
        <v>29.4</v>
      </c>
      <c r="I18" s="70" t="s">
        <v>325</v>
      </c>
      <c r="J18" s="69">
        <f>MAX(J2:J17)</f>
        <v>100</v>
      </c>
    </row>
    <row r="19">
      <c r="A19" s="70" t="s">
        <v>326</v>
      </c>
      <c r="B19" s="69">
        <f>MIN(B3:B17)</f>
        <v>0</v>
      </c>
      <c r="E19" s="70" t="s">
        <v>326</v>
      </c>
      <c r="F19" s="69">
        <f>MIN(F2:F17)</f>
        <v>1.4</v>
      </c>
      <c r="I19" s="70" t="s">
        <v>326</v>
      </c>
      <c r="J19" s="69">
        <f>MIN(J3:J17)</f>
        <v>0</v>
      </c>
    </row>
    <row r="20">
      <c r="E20" s="70" t="s">
        <v>327</v>
      </c>
      <c r="F20" s="69">
        <f>F18-F19</f>
        <v>28</v>
      </c>
      <c r="I20" s="70" t="s">
        <v>327</v>
      </c>
      <c r="J20" s="69">
        <f>100</f>
        <v>100</v>
      </c>
    </row>
    <row r="22">
      <c r="A22" s="67" t="s">
        <v>328</v>
      </c>
      <c r="E22" s="67" t="s">
        <v>329</v>
      </c>
      <c r="I22" s="67"/>
    </row>
    <row r="23">
      <c r="A23" s="68" t="s">
        <v>3</v>
      </c>
      <c r="B23" s="68">
        <v>28.23</v>
      </c>
      <c r="E23" s="67" t="s">
        <v>318</v>
      </c>
      <c r="F23" s="67" t="s">
        <v>319</v>
      </c>
      <c r="G23" s="67" t="s">
        <v>320</v>
      </c>
      <c r="I23" s="67"/>
      <c r="J23" s="67"/>
      <c r="K23" s="67"/>
    </row>
    <row r="24">
      <c r="A24" s="68" t="s">
        <v>4</v>
      </c>
      <c r="B24" s="68">
        <v>0.08</v>
      </c>
      <c r="E24" s="68" t="s">
        <v>3</v>
      </c>
      <c r="F24" s="68">
        <v>0.0</v>
      </c>
      <c r="G24" s="59">
        <v>0.0</v>
      </c>
      <c r="K24" s="59"/>
    </row>
    <row r="25">
      <c r="A25" s="68" t="s">
        <v>5</v>
      </c>
      <c r="B25" s="68">
        <v>23.44</v>
      </c>
      <c r="E25" s="68" t="s">
        <v>5</v>
      </c>
      <c r="F25" s="68">
        <v>11.11</v>
      </c>
      <c r="G25" s="59">
        <v>0.11109999999999999</v>
      </c>
      <c r="K25" s="59"/>
    </row>
    <row r="26">
      <c r="A26" s="68" t="s">
        <v>6</v>
      </c>
      <c r="B26" s="68">
        <v>0.0</v>
      </c>
      <c r="E26" s="68" t="s">
        <v>7</v>
      </c>
      <c r="F26" s="68">
        <v>7.69</v>
      </c>
      <c r="G26" s="59">
        <v>0.07690000000000001</v>
      </c>
      <c r="K26" s="59"/>
    </row>
    <row r="27">
      <c r="A27" s="68" t="s">
        <v>7</v>
      </c>
      <c r="B27" s="68">
        <v>49.76</v>
      </c>
      <c r="E27" s="68" t="s">
        <v>9</v>
      </c>
      <c r="F27" s="68">
        <v>27.27</v>
      </c>
      <c r="G27" s="59">
        <v>0.2727</v>
      </c>
      <c r="K27" s="59"/>
    </row>
    <row r="28">
      <c r="A28" s="68" t="s">
        <v>8</v>
      </c>
      <c r="B28" s="68">
        <v>0.45</v>
      </c>
      <c r="E28" s="68" t="s">
        <v>308</v>
      </c>
      <c r="F28" s="68">
        <v>53.33</v>
      </c>
      <c r="G28" s="59">
        <v>0.5333</v>
      </c>
      <c r="K28" s="59"/>
    </row>
    <row r="29">
      <c r="A29" s="68" t="s">
        <v>9</v>
      </c>
      <c r="B29" s="68">
        <v>34.78</v>
      </c>
      <c r="E29" s="68" t="s">
        <v>13</v>
      </c>
      <c r="F29" s="68">
        <v>27.27</v>
      </c>
      <c r="G29" s="59">
        <v>0.2727</v>
      </c>
      <c r="K29" s="59"/>
    </row>
    <row r="30">
      <c r="A30" s="68" t="s">
        <v>10</v>
      </c>
      <c r="B30" s="68">
        <v>0.19</v>
      </c>
      <c r="E30" s="68" t="s">
        <v>321</v>
      </c>
      <c r="F30" s="68">
        <v>63.63</v>
      </c>
      <c r="G30" s="59">
        <v>0.6363</v>
      </c>
      <c r="K30" s="59"/>
    </row>
    <row r="31">
      <c r="A31" s="68" t="s">
        <v>308</v>
      </c>
      <c r="B31" s="68">
        <v>42.26</v>
      </c>
      <c r="E31" s="68" t="s">
        <v>17</v>
      </c>
      <c r="F31" s="68">
        <v>80.0</v>
      </c>
      <c r="G31" s="59">
        <v>0.8</v>
      </c>
      <c r="K31" s="59"/>
    </row>
    <row r="32">
      <c r="A32" s="68" t="s">
        <v>12</v>
      </c>
      <c r="B32" s="68">
        <v>0.32</v>
      </c>
      <c r="E32" s="68" t="s">
        <v>322</v>
      </c>
      <c r="F32" s="68">
        <v>100.0</v>
      </c>
      <c r="G32" s="59">
        <v>1.0</v>
      </c>
      <c r="K32" s="59"/>
    </row>
    <row r="33">
      <c r="A33" s="68" t="s">
        <v>13</v>
      </c>
      <c r="B33" s="68">
        <v>26.45</v>
      </c>
      <c r="E33" s="68" t="s">
        <v>21</v>
      </c>
      <c r="F33" s="68">
        <v>82.22</v>
      </c>
      <c r="G33" s="59">
        <v>0.8222</v>
      </c>
      <c r="K33" s="59"/>
    </row>
    <row r="34">
      <c r="A34" s="68" t="s">
        <v>14</v>
      </c>
      <c r="B34" s="68">
        <v>0.05</v>
      </c>
      <c r="E34" s="68" t="s">
        <v>323</v>
      </c>
      <c r="F34" s="68">
        <v>22.5</v>
      </c>
      <c r="G34" s="59">
        <v>0.225</v>
      </c>
      <c r="K34" s="59"/>
    </row>
    <row r="35">
      <c r="A35" s="68" t="s">
        <v>15</v>
      </c>
      <c r="B35" s="68">
        <v>26.1</v>
      </c>
      <c r="E35" s="68" t="s">
        <v>25</v>
      </c>
      <c r="F35" s="68">
        <v>27.27</v>
      </c>
      <c r="G35" s="59">
        <v>0.2727</v>
      </c>
      <c r="K35" s="59"/>
    </row>
    <row r="36">
      <c r="A36" s="68" t="s">
        <v>16</v>
      </c>
      <c r="B36" s="68">
        <v>0.05</v>
      </c>
      <c r="E36" s="68" t="s">
        <v>27</v>
      </c>
      <c r="F36" s="68">
        <v>24.0</v>
      </c>
      <c r="G36" s="59">
        <v>0.24</v>
      </c>
      <c r="K36" s="59"/>
    </row>
    <row r="37">
      <c r="A37" s="68" t="s">
        <v>17</v>
      </c>
      <c r="B37" s="68">
        <v>48.35</v>
      </c>
      <c r="E37" s="68" t="s">
        <v>324</v>
      </c>
      <c r="F37" s="68">
        <v>21.42</v>
      </c>
      <c r="G37" s="59">
        <v>0.21420000000000003</v>
      </c>
      <c r="K37" s="59"/>
    </row>
    <row r="38">
      <c r="A38" s="68" t="s">
        <v>18</v>
      </c>
      <c r="B38" s="68">
        <v>0.42</v>
      </c>
      <c r="E38" s="68" t="s">
        <v>31</v>
      </c>
      <c r="F38" s="68">
        <v>20.0</v>
      </c>
      <c r="G38" s="59">
        <v>0.2</v>
      </c>
      <c r="K38" s="59"/>
    </row>
    <row r="39">
      <c r="A39" s="68" t="s">
        <v>19</v>
      </c>
      <c r="B39" s="68">
        <v>72.97</v>
      </c>
      <c r="E39" s="70" t="s">
        <v>325</v>
      </c>
      <c r="F39" s="69">
        <f>MAX(F24:F38)</f>
        <v>100</v>
      </c>
      <c r="G39" s="59"/>
      <c r="I39" s="70"/>
    </row>
    <row r="40">
      <c r="A40" s="68" t="s">
        <v>20</v>
      </c>
      <c r="B40" s="68">
        <v>0.84</v>
      </c>
      <c r="E40" s="70" t="s">
        <v>326</v>
      </c>
      <c r="F40" s="69">
        <f>MIN(F24:F38)</f>
        <v>0</v>
      </c>
      <c r="G40" s="59"/>
      <c r="I40" s="70"/>
    </row>
    <row r="41">
      <c r="A41" s="68" t="s">
        <v>21</v>
      </c>
      <c r="B41" s="68">
        <v>57.26</v>
      </c>
      <c r="E41" s="70" t="s">
        <v>327</v>
      </c>
      <c r="F41" s="68">
        <v>100.0</v>
      </c>
      <c r="G41" s="59"/>
    </row>
    <row r="42">
      <c r="A42" s="68" t="s">
        <v>22</v>
      </c>
      <c r="B42" s="68">
        <v>0.57</v>
      </c>
    </row>
    <row r="43">
      <c r="A43" s="68" t="s">
        <v>330</v>
      </c>
      <c r="B43" s="68">
        <v>82.37</v>
      </c>
    </row>
    <row r="44">
      <c r="A44" s="68" t="s">
        <v>24</v>
      </c>
      <c r="B44" s="68">
        <v>1.0</v>
      </c>
    </row>
    <row r="45">
      <c r="A45" s="68" t="s">
        <v>25</v>
      </c>
      <c r="B45" s="68">
        <v>23.54</v>
      </c>
    </row>
    <row r="46">
      <c r="A46" s="68" t="s">
        <v>26</v>
      </c>
      <c r="B46" s="68">
        <v>0.0</v>
      </c>
    </row>
    <row r="47">
      <c r="A47" s="68" t="s">
        <v>27</v>
      </c>
      <c r="B47" s="68">
        <v>46.0</v>
      </c>
    </row>
    <row r="48">
      <c r="A48" s="68" t="s">
        <v>28</v>
      </c>
      <c r="B48" s="68">
        <v>0.38</v>
      </c>
    </row>
    <row r="49">
      <c r="A49" s="68" t="s">
        <v>29</v>
      </c>
      <c r="B49" s="68">
        <v>55.28</v>
      </c>
    </row>
    <row r="50">
      <c r="A50" s="68" t="s">
        <v>30</v>
      </c>
      <c r="B50" s="68">
        <v>0.54</v>
      </c>
    </row>
    <row r="51">
      <c r="A51" s="68" t="s">
        <v>31</v>
      </c>
      <c r="B51" s="68">
        <v>51.53</v>
      </c>
    </row>
    <row r="52">
      <c r="A52" s="68" t="s">
        <v>331</v>
      </c>
      <c r="B52" s="68">
        <v>0.48</v>
      </c>
    </row>
    <row r="53">
      <c r="A53" s="68" t="s">
        <v>332</v>
      </c>
      <c r="B53" s="68">
        <v>82.37</v>
      </c>
    </row>
    <row r="54">
      <c r="A54" s="70" t="s">
        <v>333</v>
      </c>
      <c r="B54" s="67" t="s">
        <v>334</v>
      </c>
    </row>
    <row r="55">
      <c r="A55" s="70" t="s">
        <v>335</v>
      </c>
      <c r="B55" s="67" t="s">
        <v>336</v>
      </c>
    </row>
  </sheetData>
  <drawing r:id="rId1"/>
</worksheet>
</file>